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5480" windowHeight="11520" activeTab="0"/>
  </bookViews>
  <sheets>
    <sheet name="2.9.2" sheetId="1" r:id="rId1"/>
  </sheets>
  <definedNames>
    <definedName name="_xlnm.Print_Area" localSheetId="0">'2.9.2'!$A$1:$AC$55</definedName>
    <definedName name="_xlnm.Print_Titles" localSheetId="0">'2.9.2'!$6:$9</definedName>
  </definedNames>
  <calcPr fullCalcOnLoad="1"/>
</workbook>
</file>

<file path=xl/sharedStrings.xml><?xml version="1.0" encoding="utf-8"?>
<sst xmlns="http://schemas.openxmlformats.org/spreadsheetml/2006/main" count="523" uniqueCount="63">
  <si>
    <t>ลำดับที่</t>
  </si>
  <si>
    <t>ร้อยละ</t>
  </si>
  <si>
    <t>รวมสำนักวิชาเทคโนโลยีสังคม</t>
  </si>
  <si>
    <t>เทคโนโลยีการผลิตพืช</t>
  </si>
  <si>
    <t>เทคโนโลยีการผลิตสัตว์</t>
  </si>
  <si>
    <t>รวมสำนักวิชาเทคโนโลยีการเกษตร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</si>
  <si>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</si>
  <si>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</si>
  <si>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</si>
  <si>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</si>
  <si>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</si>
  <si>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</si>
  <si>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</si>
  <si>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</si>
  <si>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</si>
  <si>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วิศวกรรมสิ่งแวดล้อม</t>
  </si>
  <si>
    <t>วิศวกรรมอุตสาหการ</t>
  </si>
  <si>
    <t>เทคโนโลยีธรณี</t>
  </si>
  <si>
    <t>รวมสำนักวิชาวิศวกรรมศาสตร์</t>
  </si>
  <si>
    <t>ภาพรวมมหาวิทยาลัย</t>
  </si>
  <si>
    <t xml:space="preserve">เคมี </t>
  </si>
  <si>
    <t>-  หลักสูตรเคมี</t>
  </si>
  <si>
    <t>-  หลักสูตรชีวเคมี</t>
  </si>
  <si>
    <t>คณิตศาสตร์</t>
  </si>
  <si>
    <t>ชีววิทยา</t>
  </si>
  <si>
    <t>-  หลักสูตรชีววิทยาสิ่งแวดล้อม</t>
  </si>
  <si>
    <t xml:space="preserve">ฟิสิกส์ </t>
  </si>
  <si>
    <t>การรับรู้จากระยะไกล</t>
  </si>
  <si>
    <t>เทคโนโลยีเลเซอร์และโฟตอนนิกส์</t>
  </si>
  <si>
    <t>รวมสำนักวิชาวิทยาศาสตร์</t>
  </si>
  <si>
    <t>เทคโนโลยีชีวภาพ</t>
  </si>
  <si>
    <t xml:space="preserve">เทคโนโลยีอาหาร </t>
  </si>
  <si>
    <t>คะแนนอิงเกณฑ์การประเมิน</t>
  </si>
  <si>
    <t>ผลการเรียน</t>
  </si>
  <si>
    <t>จำนวน</t>
  </si>
  <si>
    <t>สาเหตุที่พ้นสถานภาพ</t>
  </si>
  <si>
    <t>ลาออก</t>
  </si>
  <si>
    <t>รวมทุกสาเหตุ</t>
  </si>
  <si>
    <t>อื่น ๆ *</t>
  </si>
  <si>
    <t>สาขาวิชา/หลักสูตร/สำนักวิชา</t>
  </si>
  <si>
    <t>จำนวนนักศึกษาสุทธิของสาขาวิชา* (คน)</t>
  </si>
  <si>
    <t xml:space="preserve"> -  หลักสูตรคณิตศาสตร์ประยุกต์</t>
  </si>
  <si>
    <t>-  หลักสูตรภูมิสารสนเทศ</t>
  </si>
  <si>
    <t>เทคโนโลยีการจัดการ</t>
  </si>
  <si>
    <t xml:space="preserve">                  (การนับจำนวนนักศึกษาพ้นสถานภาพ ระดับบัณฑิตศึกษา ให้นับย้อนหลังตามระยะเวลาที่ศึกษาตามเกณฑ์ สกอ. ในแต่ละระดับ คือ ระดับปริญญาโท 5 ปี และระดับปริญญาเอก 6 ปี)</t>
  </si>
  <si>
    <t>รวม 2 ระดับการศึกษา</t>
  </si>
  <si>
    <t>แมคคาทรอนิกส์</t>
  </si>
  <si>
    <t>ภาษาต่างประเทศ</t>
  </si>
  <si>
    <t>ระดับปริญญาโท รุ่นปีการศึกษา 2550</t>
  </si>
  <si>
    <t>ระดับปริญญาเอก รุ่นปีการศึกษา 2549</t>
  </si>
  <si>
    <t xml:space="preserve">             (จำนวนนักศึกษา ระดับปริญญาโท รุ่นปีการศึกษา 2550 ที่พ้นสถานภาพนับตั้งแต่แรกเข้าสาขาวิชาจนสิ้นภาคการศึกษาที่ 3/2554)</t>
  </si>
  <si>
    <t xml:space="preserve">             (จำนวนนักศึกษา ระดับปริญญาเอก รุ่นปีการศึกษา 2549 ที่พ้นสถานภาพนับตั้งแต่แรกเข้าสาขาวิชาจนสิ้นภาคการศึกษาที่ 3/2554)  </t>
  </si>
  <si>
    <r>
      <t>ตารางที่ 2.9.2</t>
    </r>
    <r>
      <rPr>
        <b/>
        <sz val="15"/>
        <rFont val="TH SarabunPSK"/>
        <family val="2"/>
      </rPr>
      <t xml:space="preserve">  :  ร้อยละการพ้นสถานภาพเนื่องจากสาเหตุผลการเรียนของนักศึกษาต่อรุ่น ปีการศึกษา 2554 (พ.ค. 54 - เม.ย. 55)  </t>
    </r>
  </si>
  <si>
    <t>-</t>
  </si>
  <si>
    <t>วิทยาการสารสนเทศ</t>
  </si>
  <si>
    <t>-  หลักสูตรจุลชีววิทยา</t>
  </si>
  <si>
    <t>-  หลักสูตรชีวเวชศาสตร์</t>
  </si>
  <si>
    <t>ข้อมูล ณ วันที่  8  พฤษภาคม  2555</t>
  </si>
  <si>
    <r>
      <t>แหล่งที่มา  :</t>
    </r>
    <r>
      <rPr>
        <sz val="14"/>
        <rFont val="TH SarabunPSK"/>
        <family val="2"/>
      </rPr>
      <t xml:space="preserve">  ฝ่ายทะเบียนนักศึกษา ศูนย์บริการการศึกษา</t>
    </r>
  </si>
  <si>
    <r>
      <t>2) **  หมายถึง</t>
    </r>
    <r>
      <rPr>
        <sz val="14"/>
        <rFont val="TH SarabunPSK"/>
        <family val="2"/>
      </rPr>
      <t xml:space="preserve">  ขอให้ระบุสาเหตุอื่น ๆ ที่พ้นสถานภาพ  (อื่น ๆ ได้แก่ นักศึกษาไม่ชำระเงิน/ไม่ลงทะเบียนเรียน/ครบระยะเวลาศึกษา)</t>
    </r>
  </si>
  <si>
    <t xml:space="preserve">                       ข. ระดับบัณฑิตศึกษา</t>
  </si>
  <si>
    <r>
      <t xml:space="preserve">หมายเหตุ  :    1)   </t>
    </r>
    <r>
      <rPr>
        <sz val="14"/>
        <rFont val="TH SarabunPSK"/>
        <family val="2"/>
      </rPr>
      <t>*  หมายถึง</t>
    </r>
    <r>
      <rPr>
        <b/>
        <sz val="14"/>
        <rFont val="TH SarabunPSK"/>
        <family val="2"/>
      </rPr>
      <t xml:space="preserve">  </t>
    </r>
    <r>
      <rPr>
        <sz val="14"/>
        <rFont val="TH SarabunPSK"/>
        <family val="2"/>
      </rPr>
      <t xml:space="preserve">นักศึกษาสุทธิของสาขาวิชา  =  นักศึกษาแรกเข้าของสาขาวิชา + นักศึกษาย้ายเข้า - นักศึกษาโอนออก </t>
    </r>
  </si>
  <si>
    <t xml:space="preserve">                   3) การพ้นสถานภาพของนักศึกษา นับจากนักศึกษาที่พ้นสถานภาพ เนื่องจากผลการเรียน ลาออก และสาเหตุอื่น ๆ โดยอิงตามข้อบังคับ มทส. ว่าด้วยการศึกษาขั้นปริญญาตรี พ.ศ. 2546 และขั้นบัณฑิตศึกษา พ.ศ. 2550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</si>
</sst>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&quot;฿&quot;* #,##0_);_(&quot;฿&quot;* \(#,##0\);_(&quot;฿&quot;* &quot;-&quot;_);_(@_)"/>
    <numFmt numFmtId="200" formatCode="_(&quot;฿&quot;* #,##0.00_);_(&quot;฿&quot;* \(#,##0.00\);_(&quot;฿&quot;* &quot;-&quot;??_);_(@_)"/>
    <numFmt numFmtId="201" formatCode="0.00;[Red]0.00"/>
    <numFmt numFmtId="202" formatCode="0;;\-"/>
    <numFmt numFmtId="203" formatCode="0;[Red]0"/>
    <numFmt numFmtId="204" formatCode="\t&quot;฿&quot;#,##0_);\(\t&quot;฿&quot;#,##0\)"/>
    <numFmt numFmtId="205" formatCode="\t&quot;฿&quot;#,##0_);[Red]\(\t&quot;฿&quot;#,##0\)"/>
    <numFmt numFmtId="206" formatCode="\t&quot;฿&quot;#,##0.00_);\(\t&quot;฿&quot;#,##0.00\)"/>
    <numFmt numFmtId="207" formatCode="\t&quot;฿&quot;#,##0.00_);[Red]\(\t&quot;฿&quot;#,##0.00\)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#,##0.00;;\-"/>
    <numFmt numFmtId="214" formatCode="d\ ดดดด\ bbbb"/>
    <numFmt numFmtId="215" formatCode="#,##0;;\-"/>
    <numFmt numFmtId="216" formatCode="#,##0_ ;\-#,##0\ 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0.00;;\-"/>
    <numFmt numFmtId="221" formatCode="[$-41E]d\ mmmm\ yyyy"/>
    <numFmt numFmtId="222" formatCode="#,##0.0"/>
    <numFmt numFmtId="223" formatCode="0.0"/>
  </numFmts>
  <fonts count="57">
    <font>
      <sz val="14"/>
      <name val="BrowalliaUPC"/>
      <family val="0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0"/>
      <color indexed="8"/>
      <name val="MS Sans Serif"/>
      <family val="2"/>
    </font>
    <font>
      <sz val="14"/>
      <name val="AngsanaUPC"/>
      <family val="1"/>
    </font>
    <font>
      <sz val="14"/>
      <name val="Cordia New"/>
      <family val="2"/>
    </font>
    <font>
      <sz val="8"/>
      <name val="AngsanaUPC"/>
      <family val="1"/>
    </font>
    <font>
      <b/>
      <sz val="14"/>
      <name val="Cordia New"/>
      <family val="2"/>
    </font>
    <font>
      <sz val="13"/>
      <name val="Cordia New"/>
      <family val="2"/>
    </font>
    <font>
      <sz val="14"/>
      <name val="DilleniaUPC"/>
      <family val="1"/>
    </font>
    <font>
      <b/>
      <u val="double"/>
      <sz val="15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vertAlign val="subscript"/>
      <sz val="14"/>
      <name val="TH SarabunPSK"/>
      <family val="2"/>
    </font>
    <font>
      <b/>
      <sz val="12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thin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 style="double"/>
      <top style="medium"/>
      <bottom style="dotted"/>
    </border>
    <border>
      <left style="double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uble"/>
      <top style="dotted"/>
      <bottom>
        <color indexed="63"/>
      </bottom>
    </border>
    <border>
      <left style="double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uble"/>
      <top>
        <color indexed="63"/>
      </top>
      <bottom style="dotted"/>
    </border>
    <border>
      <left style="double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uble"/>
      <top style="dotted"/>
      <bottom style="dotted"/>
    </border>
    <border>
      <left style="double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uble"/>
      <top style="dotted"/>
      <bottom style="thin"/>
    </border>
    <border>
      <left style="double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medium"/>
      <top style="dotted"/>
      <bottom style="thin"/>
    </border>
    <border>
      <left style="double"/>
      <right style="dotted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 style="dotted"/>
    </border>
    <border>
      <left style="medium"/>
      <right style="double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double"/>
      <right>
        <color indexed="63"/>
      </right>
      <top style="dotted"/>
      <bottom>
        <color indexed="63"/>
      </bottom>
    </border>
    <border>
      <left style="double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dotted"/>
      <right style="thin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 style="double"/>
      <top style="thin"/>
      <bottom style="medium"/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uble"/>
      <top style="dotted"/>
      <bottom style="medium"/>
    </border>
    <border>
      <left style="double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</cellStyleXfs>
  <cellXfs count="304">
    <xf numFmtId="0" fontId="0" fillId="0" borderId="0" xfId="0" applyAlignment="1">
      <alignment/>
    </xf>
    <xf numFmtId="0" fontId="5" fillId="0" borderId="0" xfId="60" applyFont="1">
      <alignment/>
      <protection/>
    </xf>
    <xf numFmtId="0" fontId="7" fillId="0" borderId="0" xfId="60" applyFont="1">
      <alignment/>
      <protection/>
    </xf>
    <xf numFmtId="0" fontId="5" fillId="0" borderId="0" xfId="60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5" fillId="0" borderId="0" xfId="0" applyFont="1" applyAlignment="1">
      <alignment/>
    </xf>
    <xf numFmtId="0" fontId="7" fillId="33" borderId="0" xfId="60" applyFont="1" applyFill="1" applyAlignment="1">
      <alignment vertical="center"/>
      <protection/>
    </xf>
    <xf numFmtId="0" fontId="5" fillId="33" borderId="0" xfId="60" applyFont="1" applyFill="1" applyAlignment="1">
      <alignment vertical="center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/>
      <protection/>
    </xf>
    <xf numFmtId="0" fontId="5" fillId="0" borderId="0" xfId="60" applyNumberFormat="1" applyFont="1">
      <alignment/>
      <protection/>
    </xf>
    <xf numFmtId="2" fontId="5" fillId="0" borderId="0" xfId="60" applyNumberFormat="1" applyFont="1">
      <alignment/>
      <protection/>
    </xf>
    <xf numFmtId="0" fontId="5" fillId="0" borderId="0" xfId="60" applyFont="1" applyFill="1" applyAlignment="1">
      <alignment vertical="center"/>
      <protection/>
    </xf>
    <xf numFmtId="0" fontId="10" fillId="0" borderId="0" xfId="60" applyFont="1" applyBorder="1" applyAlignment="1">
      <alignment horizontal="left"/>
      <protection/>
    </xf>
    <xf numFmtId="0" fontId="11" fillId="0" borderId="0" xfId="60" applyFont="1" applyBorder="1" applyAlignment="1">
      <alignment horizontal="left"/>
      <protection/>
    </xf>
    <xf numFmtId="0" fontId="13" fillId="0" borderId="0" xfId="60" applyFont="1">
      <alignment/>
      <protection/>
    </xf>
    <xf numFmtId="0" fontId="15" fillId="0" borderId="0" xfId="60" applyFont="1" applyBorder="1" applyAlignment="1">
      <alignment horizontal="left" vertical="top"/>
      <protection/>
    </xf>
    <xf numFmtId="0" fontId="16" fillId="0" borderId="0" xfId="60" applyFont="1" applyBorder="1">
      <alignment/>
      <protection/>
    </xf>
    <xf numFmtId="0" fontId="18" fillId="0" borderId="10" xfId="72" applyFont="1" applyFill="1" applyBorder="1" applyAlignment="1">
      <alignment horizontal="center" vertical="center" wrapText="1"/>
      <protection/>
    </xf>
    <xf numFmtId="0" fontId="18" fillId="0" borderId="11" xfId="72" applyFont="1" applyFill="1" applyBorder="1" applyAlignment="1">
      <alignment horizontal="center" vertical="center" wrapText="1"/>
      <protection/>
    </xf>
    <xf numFmtId="0" fontId="18" fillId="0" borderId="12" xfId="72" applyFont="1" applyFill="1" applyBorder="1" applyAlignment="1">
      <alignment horizontal="center" vertical="center" wrapText="1"/>
      <protection/>
    </xf>
    <xf numFmtId="1" fontId="18" fillId="0" borderId="13" xfId="72" applyNumberFormat="1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Alignment="1">
      <alignment horizontal="left" vertical="center" indent="2"/>
      <protection/>
    </xf>
    <xf numFmtId="0" fontId="13" fillId="0" borderId="0" xfId="60" applyFont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01" fontId="13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01" fontId="13" fillId="0" borderId="0" xfId="0" applyNumberFormat="1" applyFont="1" applyAlignment="1">
      <alignment horizontal="left"/>
    </xf>
    <xf numFmtId="0" fontId="20" fillId="0" borderId="0" xfId="60" applyFont="1">
      <alignment/>
      <protection/>
    </xf>
    <xf numFmtId="0" fontId="15" fillId="0" borderId="0" xfId="60" applyFont="1" applyBorder="1" applyAlignment="1">
      <alignment horizontal="left" vertical="center"/>
      <protection/>
    </xf>
    <xf numFmtId="0" fontId="15" fillId="0" borderId="0" xfId="60" applyFont="1" applyBorder="1" applyAlignment="1">
      <alignment horizontal="left" vertical="center" indent="7"/>
      <protection/>
    </xf>
    <xf numFmtId="0" fontId="20" fillId="0" borderId="0" xfId="60" applyFont="1" applyAlignment="1">
      <alignment horizontal="left" vertical="center" indent="7"/>
      <protection/>
    </xf>
    <xf numFmtId="0" fontId="20" fillId="0" borderId="0" xfId="60" applyFont="1" applyAlignment="1">
      <alignment/>
      <protection/>
    </xf>
    <xf numFmtId="0" fontId="13" fillId="0" borderId="0" xfId="60" applyNumberFormat="1" applyFont="1">
      <alignment/>
      <protection/>
    </xf>
    <xf numFmtId="2" fontId="13" fillId="0" borderId="0" xfId="60" applyNumberFormat="1" applyFont="1">
      <alignment/>
      <protection/>
    </xf>
    <xf numFmtId="0" fontId="20" fillId="0" borderId="14" xfId="60" applyFont="1" applyFill="1" applyBorder="1" applyAlignment="1">
      <alignment horizontal="center" vertical="center"/>
      <protection/>
    </xf>
    <xf numFmtId="0" fontId="21" fillId="0" borderId="15" xfId="60" applyFont="1" applyFill="1" applyBorder="1" applyAlignment="1">
      <alignment horizontal="left" vertical="center" indent="1"/>
      <protection/>
    </xf>
    <xf numFmtId="49" fontId="21" fillId="0" borderId="16" xfId="60" applyNumberFormat="1" applyFont="1" applyFill="1" applyBorder="1" applyAlignment="1">
      <alignment horizontal="left" vertical="center" indent="1"/>
      <protection/>
    </xf>
    <xf numFmtId="49" fontId="21" fillId="0" borderId="15" xfId="60" applyNumberFormat="1" applyFont="1" applyFill="1" applyBorder="1" applyAlignment="1">
      <alignment horizontal="left" vertical="center" indent="1"/>
      <protection/>
    </xf>
    <xf numFmtId="0" fontId="20" fillId="0" borderId="17" xfId="60" applyFont="1" applyFill="1" applyBorder="1" applyAlignment="1">
      <alignment horizontal="center" vertical="center"/>
      <protection/>
    </xf>
    <xf numFmtId="0" fontId="21" fillId="0" borderId="18" xfId="60" applyFont="1" applyFill="1" applyBorder="1" applyAlignment="1">
      <alignment horizontal="left" vertical="center" indent="1"/>
      <protection/>
    </xf>
    <xf numFmtId="0" fontId="20" fillId="0" borderId="19" xfId="60" applyFont="1" applyFill="1" applyBorder="1" applyAlignment="1">
      <alignment horizontal="center" vertical="center"/>
      <protection/>
    </xf>
    <xf numFmtId="49" fontId="21" fillId="0" borderId="20" xfId="60" applyNumberFormat="1" applyFont="1" applyFill="1" applyBorder="1" applyAlignment="1">
      <alignment horizontal="left" vertical="center" indent="1"/>
      <protection/>
    </xf>
    <xf numFmtId="0" fontId="20" fillId="0" borderId="21" xfId="60" applyFont="1" applyFill="1" applyBorder="1" applyAlignment="1">
      <alignment horizontal="center" vertical="center"/>
      <protection/>
    </xf>
    <xf numFmtId="0" fontId="21" fillId="0" borderId="16" xfId="60" applyFont="1" applyFill="1" applyBorder="1" applyAlignment="1">
      <alignment horizontal="left" vertical="center" indent="1"/>
      <protection/>
    </xf>
    <xf numFmtId="0" fontId="20" fillId="0" borderId="22" xfId="60" applyFont="1" applyFill="1" applyBorder="1" applyAlignment="1">
      <alignment horizontal="center" vertical="center"/>
      <protection/>
    </xf>
    <xf numFmtId="0" fontId="21" fillId="0" borderId="23" xfId="60" applyFont="1" applyFill="1" applyBorder="1" applyAlignment="1">
      <alignment horizontal="left" vertical="center" indent="1"/>
      <protection/>
    </xf>
    <xf numFmtId="0" fontId="21" fillId="0" borderId="24" xfId="60" applyFont="1" applyFill="1" applyBorder="1" applyAlignment="1">
      <alignment horizontal="left" vertical="center" indent="1"/>
      <protection/>
    </xf>
    <xf numFmtId="0" fontId="21" fillId="0" borderId="25" xfId="60" applyFont="1" applyFill="1" applyBorder="1" applyAlignment="1">
      <alignment horizontal="left" vertical="center" indent="1"/>
      <protection/>
    </xf>
    <xf numFmtId="0" fontId="12" fillId="0" borderId="0" xfId="73" applyFont="1" applyFill="1" applyBorder="1" applyAlignment="1">
      <alignment horizontal="left" vertical="center"/>
      <protection/>
    </xf>
    <xf numFmtId="0" fontId="12" fillId="0" borderId="0" xfId="73" applyFont="1" applyFill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center" vertical="center" shrinkToFit="1"/>
      <protection/>
    </xf>
    <xf numFmtId="0" fontId="19" fillId="0" borderId="0" xfId="57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12" fillId="0" borderId="0" xfId="73" applyFont="1" applyAlignment="1">
      <alignment horizontal="left" vertical="center" indent="1"/>
      <protection/>
    </xf>
    <xf numFmtId="0" fontId="13" fillId="0" borderId="0" xfId="73" applyFont="1">
      <alignment/>
      <protection/>
    </xf>
    <xf numFmtId="2" fontId="18" fillId="0" borderId="26" xfId="72" applyNumberFormat="1" applyFont="1" applyFill="1" applyBorder="1" applyAlignment="1">
      <alignment horizontal="center" vertical="center" wrapText="1"/>
      <protection/>
    </xf>
    <xf numFmtId="2" fontId="18" fillId="0" borderId="27" xfId="72" applyNumberFormat="1" applyFont="1" applyFill="1" applyBorder="1" applyAlignment="1">
      <alignment horizontal="center" vertical="center" wrapText="1"/>
      <protection/>
    </xf>
    <xf numFmtId="2" fontId="18" fillId="0" borderId="28" xfId="72" applyNumberFormat="1" applyFont="1" applyFill="1" applyBorder="1" applyAlignment="1">
      <alignment horizontal="center" vertical="center" wrapText="1"/>
      <protection/>
    </xf>
    <xf numFmtId="2" fontId="18" fillId="0" borderId="29" xfId="72" applyNumberFormat="1" applyFont="1" applyFill="1" applyBorder="1" applyAlignment="1">
      <alignment horizontal="center" vertical="center" wrapText="1"/>
      <protection/>
    </xf>
    <xf numFmtId="2" fontId="18" fillId="0" borderId="30" xfId="72" applyNumberFormat="1" applyFont="1" applyFill="1" applyBorder="1" applyAlignment="1">
      <alignment horizontal="center" vertical="center" wrapText="1"/>
      <protection/>
    </xf>
    <xf numFmtId="0" fontId="18" fillId="0" borderId="31" xfId="72" applyFont="1" applyFill="1" applyBorder="1" applyAlignment="1">
      <alignment horizontal="center" vertical="center" wrapText="1"/>
      <protection/>
    </xf>
    <xf numFmtId="2" fontId="18" fillId="0" borderId="32" xfId="72" applyNumberFormat="1" applyFont="1" applyFill="1" applyBorder="1" applyAlignment="1">
      <alignment horizontal="center" vertical="center" wrapText="1"/>
      <protection/>
    </xf>
    <xf numFmtId="201" fontId="13" fillId="0" borderId="0" xfId="0" applyNumberFormat="1" applyFont="1" applyAlignment="1">
      <alignment horizontal="left" vertical="center"/>
    </xf>
    <xf numFmtId="0" fontId="18" fillId="0" borderId="33" xfId="72" applyFont="1" applyFill="1" applyBorder="1" applyAlignment="1">
      <alignment horizontal="center" vertical="center" wrapText="1"/>
      <protection/>
    </xf>
    <xf numFmtId="0" fontId="18" fillId="0" borderId="34" xfId="72" applyFont="1" applyFill="1" applyBorder="1" applyAlignment="1">
      <alignment horizontal="center" vertical="center" wrapText="1"/>
      <protection/>
    </xf>
    <xf numFmtId="2" fontId="18" fillId="0" borderId="35" xfId="72" applyNumberFormat="1" applyFont="1" applyFill="1" applyBorder="1" applyAlignment="1">
      <alignment horizontal="center" vertical="center" wrapText="1"/>
      <protection/>
    </xf>
    <xf numFmtId="0" fontId="18" fillId="0" borderId="36" xfId="72" applyFont="1" applyFill="1" applyBorder="1" applyAlignment="1">
      <alignment horizontal="center" vertical="center" wrapText="1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2" fontId="18" fillId="0" borderId="37" xfId="72" applyNumberFormat="1" applyFont="1" applyFill="1" applyBorder="1" applyAlignment="1">
      <alignment horizontal="center" vertical="center" wrapText="1"/>
      <protection/>
    </xf>
    <xf numFmtId="2" fontId="18" fillId="0" borderId="38" xfId="72" applyNumberFormat="1" applyFont="1" applyFill="1" applyBorder="1" applyAlignment="1">
      <alignment horizontal="center" vertical="center" wrapText="1"/>
      <protection/>
    </xf>
    <xf numFmtId="0" fontId="18" fillId="0" borderId="39" xfId="72" applyFont="1" applyFill="1" applyBorder="1" applyAlignment="1">
      <alignment horizontal="center" vertical="center" wrapText="1"/>
      <protection/>
    </xf>
    <xf numFmtId="0" fontId="18" fillId="0" borderId="40" xfId="72" applyFont="1" applyFill="1" applyBorder="1" applyAlignment="1">
      <alignment horizontal="center" vertical="center" wrapText="1"/>
      <protection/>
    </xf>
    <xf numFmtId="0" fontId="13" fillId="0" borderId="31" xfId="60" applyNumberFormat="1" applyFont="1" applyFill="1" applyBorder="1" applyAlignment="1">
      <alignment horizontal="center" vertical="center"/>
      <protection/>
    </xf>
    <xf numFmtId="2" fontId="18" fillId="0" borderId="41" xfId="72" applyNumberFormat="1" applyFont="1" applyFill="1" applyBorder="1" applyAlignment="1">
      <alignment horizontal="center" vertical="center" wrapText="1"/>
      <protection/>
    </xf>
    <xf numFmtId="2" fontId="18" fillId="0" borderId="42" xfId="72" applyNumberFormat="1" applyFont="1" applyFill="1" applyBorder="1" applyAlignment="1">
      <alignment horizontal="center" vertical="center" wrapText="1"/>
      <protection/>
    </xf>
    <xf numFmtId="0" fontId="18" fillId="0" borderId="43" xfId="72" applyFont="1" applyFill="1" applyBorder="1" applyAlignment="1">
      <alignment horizontal="center" vertical="center" wrapText="1"/>
      <protection/>
    </xf>
    <xf numFmtId="0" fontId="18" fillId="0" borderId="44" xfId="72" applyFont="1" applyFill="1" applyBorder="1" applyAlignment="1">
      <alignment horizontal="center" vertical="center" wrapText="1"/>
      <protection/>
    </xf>
    <xf numFmtId="0" fontId="18" fillId="0" borderId="45" xfId="72" applyFont="1" applyFill="1" applyBorder="1" applyAlignment="1">
      <alignment horizontal="center" vertical="center" wrapText="1"/>
      <protection/>
    </xf>
    <xf numFmtId="0" fontId="13" fillId="0" borderId="45" xfId="60" applyNumberFormat="1" applyFont="1" applyFill="1" applyBorder="1" applyAlignment="1">
      <alignment horizontal="center" vertical="center"/>
      <protection/>
    </xf>
    <xf numFmtId="2" fontId="18" fillId="0" borderId="46" xfId="72" applyNumberFormat="1" applyFont="1" applyFill="1" applyBorder="1" applyAlignment="1">
      <alignment horizontal="center" vertical="center" wrapText="1"/>
      <protection/>
    </xf>
    <xf numFmtId="2" fontId="18" fillId="0" borderId="47" xfId="72" applyNumberFormat="1" applyFont="1" applyFill="1" applyBorder="1" applyAlignment="1">
      <alignment horizontal="center" vertical="center" wrapText="1"/>
      <protection/>
    </xf>
    <xf numFmtId="0" fontId="18" fillId="0" borderId="48" xfId="72" applyFont="1" applyFill="1" applyBorder="1" applyAlignment="1">
      <alignment horizontal="center" vertical="center" wrapText="1"/>
      <protection/>
    </xf>
    <xf numFmtId="0" fontId="18" fillId="0" borderId="49" xfId="72" applyFont="1" applyFill="1" applyBorder="1" applyAlignment="1">
      <alignment horizontal="center" vertical="center" wrapText="1"/>
      <protection/>
    </xf>
    <xf numFmtId="0" fontId="13" fillId="0" borderId="12" xfId="60" applyNumberFormat="1" applyFont="1" applyFill="1" applyBorder="1" applyAlignment="1">
      <alignment horizontal="center" vertical="center"/>
      <protection/>
    </xf>
    <xf numFmtId="2" fontId="18" fillId="0" borderId="50" xfId="72" applyNumberFormat="1" applyFont="1" applyFill="1" applyBorder="1" applyAlignment="1">
      <alignment horizontal="center" vertical="center" wrapText="1"/>
      <protection/>
    </xf>
    <xf numFmtId="2" fontId="18" fillId="0" borderId="51" xfId="72" applyNumberFormat="1" applyFont="1" applyFill="1" applyBorder="1" applyAlignment="1">
      <alignment horizontal="center" vertical="center" wrapText="1"/>
      <protection/>
    </xf>
    <xf numFmtId="0" fontId="18" fillId="0" borderId="52" xfId="72" applyFont="1" applyFill="1" applyBorder="1" applyAlignment="1">
      <alignment horizontal="center" vertical="center" wrapText="1"/>
      <protection/>
    </xf>
    <xf numFmtId="0" fontId="18" fillId="0" borderId="53" xfId="72" applyFont="1" applyFill="1" applyBorder="1" applyAlignment="1">
      <alignment horizontal="center" vertical="center" wrapText="1"/>
      <protection/>
    </xf>
    <xf numFmtId="0" fontId="13" fillId="0" borderId="10" xfId="60" applyNumberFormat="1" applyFont="1" applyFill="1" applyBorder="1" applyAlignment="1">
      <alignment horizontal="center" vertical="center"/>
      <protection/>
    </xf>
    <xf numFmtId="2" fontId="18" fillId="0" borderId="54" xfId="72" applyNumberFormat="1" applyFont="1" applyFill="1" applyBorder="1" applyAlignment="1">
      <alignment horizontal="center" vertical="center" wrapText="1"/>
      <protection/>
    </xf>
    <xf numFmtId="2" fontId="18" fillId="0" borderId="55" xfId="72" applyNumberFormat="1" applyFont="1" applyFill="1" applyBorder="1" applyAlignment="1">
      <alignment horizontal="center" vertical="center" wrapText="1"/>
      <protection/>
    </xf>
    <xf numFmtId="0" fontId="18" fillId="0" borderId="56" xfId="72" applyFont="1" applyFill="1" applyBorder="1" applyAlignment="1">
      <alignment horizontal="center" vertical="center" wrapText="1"/>
      <protection/>
    </xf>
    <xf numFmtId="0" fontId="18" fillId="0" borderId="57" xfId="72" applyFont="1" applyFill="1" applyBorder="1" applyAlignment="1">
      <alignment horizontal="center" vertical="center" wrapText="1"/>
      <protection/>
    </xf>
    <xf numFmtId="2" fontId="18" fillId="0" borderId="58" xfId="72" applyNumberFormat="1" applyFont="1" applyFill="1" applyBorder="1" applyAlignment="1">
      <alignment horizontal="center" vertical="center" wrapText="1"/>
      <protection/>
    </xf>
    <xf numFmtId="0" fontId="13" fillId="0" borderId="11" xfId="60" applyNumberFormat="1" applyFont="1" applyFill="1" applyBorder="1" applyAlignment="1">
      <alignment horizontal="center" vertical="center"/>
      <protection/>
    </xf>
    <xf numFmtId="2" fontId="18" fillId="0" borderId="59" xfId="72" applyNumberFormat="1" applyFont="1" applyFill="1" applyBorder="1" applyAlignment="1">
      <alignment horizontal="center" vertical="center" wrapText="1"/>
      <protection/>
    </xf>
    <xf numFmtId="2" fontId="18" fillId="0" borderId="60" xfId="72" applyNumberFormat="1" applyFont="1" applyFill="1" applyBorder="1" applyAlignment="1">
      <alignment horizontal="center" vertical="center" wrapText="1"/>
      <protection/>
    </xf>
    <xf numFmtId="202" fontId="18" fillId="0" borderId="57" xfId="72" applyNumberFormat="1" applyFont="1" applyFill="1" applyBorder="1" applyAlignment="1">
      <alignment horizontal="center" vertical="center" wrapText="1"/>
      <protection/>
    </xf>
    <xf numFmtId="220" fontId="18" fillId="0" borderId="58" xfId="72" applyNumberFormat="1" applyFont="1" applyFill="1" applyBorder="1" applyAlignment="1">
      <alignment horizontal="center" vertical="center" wrapText="1"/>
      <protection/>
    </xf>
    <xf numFmtId="202" fontId="18" fillId="0" borderId="11" xfId="72" applyNumberFormat="1" applyFont="1" applyFill="1" applyBorder="1" applyAlignment="1">
      <alignment horizontal="center" vertical="center" wrapText="1"/>
      <protection/>
    </xf>
    <xf numFmtId="202" fontId="13" fillId="0" borderId="11" xfId="60" applyNumberFormat="1" applyFont="1" applyFill="1" applyBorder="1" applyAlignment="1">
      <alignment horizontal="center" vertical="center"/>
      <protection/>
    </xf>
    <xf numFmtId="0" fontId="18" fillId="0" borderId="13" xfId="60" applyNumberFormat="1" applyFont="1" applyFill="1" applyBorder="1" applyAlignment="1">
      <alignment horizontal="center" vertical="center"/>
      <protection/>
    </xf>
    <xf numFmtId="0" fontId="18" fillId="0" borderId="10" xfId="60" applyNumberFormat="1" applyFont="1" applyFill="1" applyBorder="1" applyAlignment="1">
      <alignment horizontal="center" vertical="center"/>
      <protection/>
    </xf>
    <xf numFmtId="1" fontId="18" fillId="0" borderId="48" xfId="72" applyNumberFormat="1" applyFont="1" applyFill="1" applyBorder="1" applyAlignment="1">
      <alignment horizontal="center" vertical="center" wrapText="1"/>
      <protection/>
    </xf>
    <xf numFmtId="1" fontId="18" fillId="0" borderId="61" xfId="72" applyNumberFormat="1" applyFont="1" applyFill="1" applyBorder="1" applyAlignment="1">
      <alignment horizontal="center" vertical="center" wrapText="1"/>
      <protection/>
    </xf>
    <xf numFmtId="0" fontId="18" fillId="0" borderId="62" xfId="60" applyNumberFormat="1" applyFont="1" applyFill="1" applyBorder="1" applyAlignment="1">
      <alignment horizontal="center" vertical="center"/>
      <protection/>
    </xf>
    <xf numFmtId="1" fontId="18" fillId="0" borderId="52" xfId="72" applyNumberFormat="1" applyFont="1" applyFill="1" applyBorder="1" applyAlignment="1">
      <alignment horizontal="center" vertical="center" wrapText="1"/>
      <protection/>
    </xf>
    <xf numFmtId="1" fontId="18" fillId="0" borderId="53" xfId="72" applyNumberFormat="1" applyFont="1" applyFill="1" applyBorder="1" applyAlignment="1">
      <alignment horizontal="center" vertical="center" wrapText="1"/>
      <protection/>
    </xf>
    <xf numFmtId="1" fontId="18" fillId="0" borderId="10" xfId="72" applyNumberFormat="1" applyFont="1" applyFill="1" applyBorder="1" applyAlignment="1">
      <alignment horizontal="center" vertical="center" wrapText="1"/>
      <protection/>
    </xf>
    <xf numFmtId="0" fontId="18" fillId="0" borderId="12" xfId="60" applyNumberFormat="1" applyFont="1" applyFill="1" applyBorder="1" applyAlignment="1">
      <alignment horizontal="center" vertical="center"/>
      <protection/>
    </xf>
    <xf numFmtId="0" fontId="13" fillId="0" borderId="63" xfId="60" applyNumberFormat="1" applyFont="1" applyFill="1" applyBorder="1" applyAlignment="1">
      <alignment horizontal="center" vertical="center"/>
      <protection/>
    </xf>
    <xf numFmtId="202" fontId="18" fillId="0" borderId="26" xfId="72" applyNumberFormat="1" applyFont="1" applyFill="1" applyBorder="1" applyAlignment="1">
      <alignment horizontal="center" vertical="center" wrapText="1"/>
      <protection/>
    </xf>
    <xf numFmtId="202" fontId="18" fillId="0" borderId="54" xfId="72" applyNumberFormat="1" applyFont="1" applyFill="1" applyBorder="1" applyAlignment="1">
      <alignment horizontal="center" vertical="center" wrapText="1"/>
      <protection/>
    </xf>
    <xf numFmtId="202" fontId="18" fillId="0" borderId="55" xfId="72" applyNumberFormat="1" applyFont="1" applyFill="1" applyBorder="1" applyAlignment="1">
      <alignment horizontal="center" vertical="center" wrapText="1"/>
      <protection/>
    </xf>
    <xf numFmtId="1" fontId="18" fillId="0" borderId="64" xfId="72" applyNumberFormat="1" applyFont="1" applyFill="1" applyBorder="1" applyAlignment="1">
      <alignment horizontal="center" vertical="center" wrapText="1"/>
      <protection/>
    </xf>
    <xf numFmtId="1" fontId="18" fillId="0" borderId="65" xfId="72" applyNumberFormat="1" applyFont="1" applyFill="1" applyBorder="1" applyAlignment="1">
      <alignment horizontal="center" vertical="center" wrapText="1"/>
      <protection/>
    </xf>
    <xf numFmtId="1" fontId="18" fillId="0" borderId="66" xfId="72" applyNumberFormat="1" applyFont="1" applyFill="1" applyBorder="1" applyAlignment="1">
      <alignment horizontal="center" vertical="center" wrapText="1"/>
      <protection/>
    </xf>
    <xf numFmtId="0" fontId="18" fillId="0" borderId="66" xfId="60" applyNumberFormat="1" applyFont="1" applyFill="1" applyBorder="1" applyAlignment="1">
      <alignment horizontal="center" vertical="center"/>
      <protection/>
    </xf>
    <xf numFmtId="2" fontId="18" fillId="0" borderId="67" xfId="72" applyNumberFormat="1" applyFont="1" applyFill="1" applyBorder="1" applyAlignment="1">
      <alignment horizontal="center" vertical="center" wrapText="1"/>
      <protection/>
    </xf>
    <xf numFmtId="2" fontId="18" fillId="0" borderId="68" xfId="72" applyNumberFormat="1" applyFont="1" applyFill="1" applyBorder="1" applyAlignment="1">
      <alignment horizontal="center" vertical="center" wrapText="1"/>
      <protection/>
    </xf>
    <xf numFmtId="2" fontId="19" fillId="0" borderId="69" xfId="60" applyNumberFormat="1" applyFont="1" applyFill="1" applyBorder="1" applyAlignment="1">
      <alignment horizontal="center" vertical="center"/>
      <protection/>
    </xf>
    <xf numFmtId="3" fontId="19" fillId="0" borderId="69" xfId="60" applyNumberFormat="1" applyFont="1" applyFill="1" applyBorder="1" applyAlignment="1">
      <alignment horizontal="center" vertical="center"/>
      <protection/>
    </xf>
    <xf numFmtId="0" fontId="19" fillId="0" borderId="69" xfId="60" applyNumberFormat="1" applyFont="1" applyFill="1" applyBorder="1" applyAlignment="1">
      <alignment horizontal="center" vertical="center"/>
      <protection/>
    </xf>
    <xf numFmtId="0" fontId="19" fillId="0" borderId="33" xfId="72" applyFont="1" applyFill="1" applyBorder="1" applyAlignment="1">
      <alignment horizontal="center" vertical="center" wrapText="1"/>
      <protection/>
    </xf>
    <xf numFmtId="202" fontId="19" fillId="0" borderId="56" xfId="72" applyNumberFormat="1" applyFont="1" applyFill="1" applyBorder="1" applyAlignment="1">
      <alignment horizontal="center" vertical="center" wrapText="1"/>
      <protection/>
    </xf>
    <xf numFmtId="0" fontId="18" fillId="0" borderId="70" xfId="72" applyFont="1" applyFill="1" applyBorder="1" applyAlignment="1">
      <alignment horizontal="center" vertical="center" wrapText="1"/>
      <protection/>
    </xf>
    <xf numFmtId="1" fontId="18" fillId="0" borderId="63" xfId="72" applyNumberFormat="1" applyFont="1" applyFill="1" applyBorder="1" applyAlignment="1">
      <alignment horizontal="center" vertical="center" wrapText="1"/>
      <protection/>
    </xf>
    <xf numFmtId="0" fontId="13" fillId="0" borderId="10" xfId="60" applyNumberFormat="1" applyFont="1" applyFill="1" applyBorder="1" applyAlignment="1">
      <alignment horizontal="center" vertical="center" wrapText="1"/>
      <protection/>
    </xf>
    <xf numFmtId="3" fontId="19" fillId="0" borderId="64" xfId="60" applyNumberFormat="1" applyFont="1" applyFill="1" applyBorder="1" applyAlignment="1">
      <alignment horizontal="center" vertical="center"/>
      <protection/>
    </xf>
    <xf numFmtId="0" fontId="12" fillId="0" borderId="0" xfId="59" applyFont="1" applyAlignment="1">
      <alignment/>
      <protection/>
    </xf>
    <xf numFmtId="0" fontId="13" fillId="0" borderId="0" xfId="0" applyFont="1" applyAlignment="1">
      <alignment/>
    </xf>
    <xf numFmtId="2" fontId="13" fillId="0" borderId="0" xfId="0" applyNumberFormat="1" applyFont="1" applyBorder="1" applyAlignment="1">
      <alignment horizontal="right" shrinkToFit="1"/>
    </xf>
    <xf numFmtId="0" fontId="13" fillId="0" borderId="0" xfId="0" applyFont="1" applyAlignment="1">
      <alignment horizontal="center" shrinkToFit="1"/>
    </xf>
    <xf numFmtId="201" fontId="13" fillId="0" borderId="0" xfId="59" applyNumberFormat="1" applyFont="1" applyAlignment="1">
      <alignment horizontal="left"/>
      <protection/>
    </xf>
    <xf numFmtId="0" fontId="13" fillId="0" borderId="0" xfId="59" applyFont="1" applyAlignment="1">
      <alignment/>
      <protection/>
    </xf>
    <xf numFmtId="0" fontId="22" fillId="0" borderId="0" xfId="0" applyFont="1" applyAlignment="1">
      <alignment/>
    </xf>
    <xf numFmtId="0" fontId="5" fillId="0" borderId="0" xfId="59" applyFont="1" applyAlignment="1">
      <alignment/>
      <protection/>
    </xf>
    <xf numFmtId="0" fontId="13" fillId="0" borderId="0" xfId="0" applyFont="1" applyAlignment="1">
      <alignment horizontal="right"/>
    </xf>
    <xf numFmtId="3" fontId="18" fillId="0" borderId="53" xfId="60" applyNumberFormat="1" applyFont="1" applyFill="1" applyBorder="1" applyAlignment="1">
      <alignment horizontal="center" vertical="center"/>
      <protection/>
    </xf>
    <xf numFmtId="2" fontId="18" fillId="0" borderId="71" xfId="72" applyNumberFormat="1" applyFont="1" applyFill="1" applyBorder="1" applyAlignment="1">
      <alignment horizontal="center" vertical="center" wrapText="1"/>
      <protection/>
    </xf>
    <xf numFmtId="2" fontId="18" fillId="0" borderId="72" xfId="72" applyNumberFormat="1" applyFont="1" applyFill="1" applyBorder="1" applyAlignment="1">
      <alignment horizontal="center" vertical="center" wrapText="1"/>
      <protection/>
    </xf>
    <xf numFmtId="0" fontId="18" fillId="0" borderId="73" xfId="72" applyFont="1" applyFill="1" applyBorder="1" applyAlignment="1">
      <alignment horizontal="center" vertical="center" wrapText="1"/>
      <protection/>
    </xf>
    <xf numFmtId="1" fontId="18" fillId="0" borderId="73" xfId="72" applyNumberFormat="1" applyFont="1" applyFill="1" applyBorder="1" applyAlignment="1">
      <alignment horizontal="center" vertical="center" wrapText="1"/>
      <protection/>
    </xf>
    <xf numFmtId="0" fontId="18" fillId="0" borderId="74" xfId="72" applyFont="1" applyFill="1" applyBorder="1" applyAlignment="1">
      <alignment horizontal="center" vertical="center" wrapText="1"/>
      <protection/>
    </xf>
    <xf numFmtId="2" fontId="18" fillId="0" borderId="75" xfId="72" applyNumberFormat="1" applyFont="1" applyFill="1" applyBorder="1" applyAlignment="1">
      <alignment horizontal="center" vertical="center" wrapText="1"/>
      <protection/>
    </xf>
    <xf numFmtId="0" fontId="13" fillId="0" borderId="73" xfId="60" applyNumberFormat="1" applyFont="1" applyFill="1" applyBorder="1" applyAlignment="1">
      <alignment horizontal="center" vertical="center" wrapText="1"/>
      <protection/>
    </xf>
    <xf numFmtId="2" fontId="18" fillId="0" borderId="0" xfId="72" applyNumberFormat="1" applyFont="1" applyFill="1" applyBorder="1" applyAlignment="1">
      <alignment horizontal="center" vertical="center" wrapText="1"/>
      <protection/>
    </xf>
    <xf numFmtId="0" fontId="13" fillId="0" borderId="74" xfId="60" applyNumberFormat="1" applyFont="1" applyFill="1" applyBorder="1" applyAlignment="1">
      <alignment horizontal="center" vertical="center"/>
      <protection/>
    </xf>
    <xf numFmtId="0" fontId="13" fillId="0" borderId="73" xfId="60" applyNumberFormat="1" applyFont="1" applyFill="1" applyBorder="1" applyAlignment="1">
      <alignment horizontal="center" vertical="center"/>
      <protection/>
    </xf>
    <xf numFmtId="0" fontId="13" fillId="0" borderId="76" xfId="60" applyNumberFormat="1" applyFont="1" applyFill="1" applyBorder="1" applyAlignment="1">
      <alignment horizontal="center" vertical="center"/>
      <protection/>
    </xf>
    <xf numFmtId="0" fontId="13" fillId="0" borderId="77" xfId="60" applyNumberFormat="1" applyFont="1" applyFill="1" applyBorder="1" applyAlignment="1">
      <alignment horizontal="center" vertical="center"/>
      <protection/>
    </xf>
    <xf numFmtId="3" fontId="18" fillId="0" borderId="78" xfId="60" applyNumberFormat="1" applyFont="1" applyFill="1" applyBorder="1" applyAlignment="1">
      <alignment horizontal="center" vertical="center"/>
      <protection/>
    </xf>
    <xf numFmtId="0" fontId="18" fillId="0" borderId="79" xfId="72" applyFont="1" applyFill="1" applyBorder="1" applyAlignment="1">
      <alignment horizontal="center" vertical="center" wrapText="1"/>
      <protection/>
    </xf>
    <xf numFmtId="0" fontId="18" fillId="0" borderId="80" xfId="72" applyFont="1" applyFill="1" applyBorder="1" applyAlignment="1">
      <alignment horizontal="center" vertical="center" wrapText="1"/>
      <protection/>
    </xf>
    <xf numFmtId="3" fontId="18" fillId="0" borderId="81" xfId="60" applyNumberFormat="1" applyFont="1" applyFill="1" applyBorder="1" applyAlignment="1">
      <alignment horizontal="center" vertical="center"/>
      <protection/>
    </xf>
    <xf numFmtId="0" fontId="18" fillId="0" borderId="82" xfId="72" applyFont="1" applyFill="1" applyBorder="1" applyAlignment="1">
      <alignment horizontal="center" vertical="center" wrapText="1"/>
      <protection/>
    </xf>
    <xf numFmtId="0" fontId="18" fillId="0" borderId="83" xfId="72" applyFont="1" applyFill="1" applyBorder="1" applyAlignment="1">
      <alignment horizontal="center" vertical="center" wrapText="1"/>
      <protection/>
    </xf>
    <xf numFmtId="0" fontId="18" fillId="0" borderId="84" xfId="72" applyFont="1" applyFill="1" applyBorder="1" applyAlignment="1">
      <alignment horizontal="center" vertical="center" wrapText="1"/>
      <protection/>
    </xf>
    <xf numFmtId="0" fontId="19" fillId="0" borderId="84" xfId="72" applyFont="1" applyFill="1" applyBorder="1" applyAlignment="1">
      <alignment horizontal="center" vertical="center" wrapText="1"/>
      <protection/>
    </xf>
    <xf numFmtId="4" fontId="18" fillId="0" borderId="55" xfId="60" applyNumberFormat="1" applyFont="1" applyFill="1" applyBorder="1" applyAlignment="1">
      <alignment horizontal="center" vertical="center"/>
      <protection/>
    </xf>
    <xf numFmtId="4" fontId="18" fillId="0" borderId="47" xfId="60" applyNumberFormat="1" applyFont="1" applyFill="1" applyBorder="1" applyAlignment="1">
      <alignment horizontal="center" vertical="center"/>
      <protection/>
    </xf>
    <xf numFmtId="0" fontId="18" fillId="0" borderId="85" xfId="72" applyFont="1" applyFill="1" applyBorder="1" applyAlignment="1">
      <alignment horizontal="center" vertical="center" wrapText="1"/>
      <protection/>
    </xf>
    <xf numFmtId="0" fontId="18" fillId="0" borderId="86" xfId="72" applyFont="1" applyFill="1" applyBorder="1" applyAlignment="1">
      <alignment horizontal="center" vertical="center" wrapText="1"/>
      <protection/>
    </xf>
    <xf numFmtId="0" fontId="13" fillId="0" borderId="85" xfId="60" applyNumberFormat="1" applyFont="1" applyFill="1" applyBorder="1" applyAlignment="1">
      <alignment horizontal="center" vertical="center"/>
      <protection/>
    </xf>
    <xf numFmtId="0" fontId="13" fillId="0" borderId="86" xfId="60" applyNumberFormat="1" applyFont="1" applyFill="1" applyBorder="1" applyAlignment="1">
      <alignment horizontal="center" vertical="center"/>
      <protection/>
    </xf>
    <xf numFmtId="0" fontId="18" fillId="0" borderId="87" xfId="72" applyFont="1" applyFill="1" applyBorder="1" applyAlignment="1">
      <alignment horizontal="center" vertical="center" wrapText="1"/>
      <protection/>
    </xf>
    <xf numFmtId="0" fontId="18" fillId="0" borderId="73" xfId="60" applyNumberFormat="1" applyFont="1" applyFill="1" applyBorder="1" applyAlignment="1">
      <alignment horizontal="center" vertical="center"/>
      <protection/>
    </xf>
    <xf numFmtId="0" fontId="18" fillId="0" borderId="87" xfId="60" applyNumberFormat="1" applyFont="1" applyFill="1" applyBorder="1" applyAlignment="1">
      <alignment horizontal="center" vertical="center"/>
      <protection/>
    </xf>
    <xf numFmtId="3" fontId="18" fillId="0" borderId="73" xfId="60" applyNumberFormat="1" applyFont="1" applyFill="1" applyBorder="1" applyAlignment="1">
      <alignment horizontal="center" vertical="center"/>
      <protection/>
    </xf>
    <xf numFmtId="1" fontId="18" fillId="0" borderId="87" xfId="72" applyNumberFormat="1" applyFont="1" applyFill="1" applyBorder="1" applyAlignment="1">
      <alignment horizontal="center" vertical="center" wrapText="1"/>
      <protection/>
    </xf>
    <xf numFmtId="3" fontId="19" fillId="0" borderId="0" xfId="60" applyNumberFormat="1" applyFont="1" applyFill="1" applyBorder="1" applyAlignment="1">
      <alignment horizontal="center" vertical="center"/>
      <protection/>
    </xf>
    <xf numFmtId="0" fontId="19" fillId="0" borderId="0" xfId="60" applyNumberFormat="1" applyFont="1" applyFill="1" applyBorder="1" applyAlignment="1">
      <alignment horizontal="center" vertical="center"/>
      <protection/>
    </xf>
    <xf numFmtId="3" fontId="19" fillId="0" borderId="52" xfId="60" applyNumberFormat="1" applyFont="1" applyFill="1" applyBorder="1" applyAlignment="1">
      <alignment horizontal="center" vertical="center"/>
      <protection/>
    </xf>
    <xf numFmtId="3" fontId="19" fillId="0" borderId="39" xfId="60" applyNumberFormat="1" applyFont="1" applyFill="1" applyBorder="1" applyAlignment="1">
      <alignment horizontal="center" vertical="center"/>
      <protection/>
    </xf>
    <xf numFmtId="0" fontId="18" fillId="0" borderId="88" xfId="72" applyFont="1" applyFill="1" applyBorder="1" applyAlignment="1">
      <alignment horizontal="center" vertical="center" wrapText="1"/>
      <protection/>
    </xf>
    <xf numFmtId="0" fontId="18" fillId="0" borderId="89" xfId="72" applyFont="1" applyFill="1" applyBorder="1" applyAlignment="1">
      <alignment horizontal="center" vertical="center" wrapText="1"/>
      <protection/>
    </xf>
    <xf numFmtId="0" fontId="18" fillId="0" borderId="90" xfId="72" applyFont="1" applyFill="1" applyBorder="1" applyAlignment="1">
      <alignment horizontal="center" vertical="center" wrapText="1"/>
      <protection/>
    </xf>
    <xf numFmtId="0" fontId="5" fillId="0" borderId="0" xfId="60" applyFont="1" applyFill="1">
      <alignment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9" fillId="0" borderId="0" xfId="58" applyFont="1" applyFill="1" applyAlignment="1">
      <alignment vertical="center" shrinkToFit="1"/>
      <protection/>
    </xf>
    <xf numFmtId="0" fontId="5" fillId="0" borderId="0" xfId="59" applyFont="1" applyFill="1" applyAlignment="1">
      <alignment/>
      <protection/>
    </xf>
    <xf numFmtId="0" fontId="5" fillId="0" borderId="0" xfId="0" applyFont="1" applyFill="1" applyAlignment="1">
      <alignment/>
    </xf>
    <xf numFmtId="3" fontId="18" fillId="0" borderId="86" xfId="60" applyNumberFormat="1" applyFont="1" applyFill="1" applyBorder="1" applyAlignment="1">
      <alignment horizontal="center" vertical="center"/>
      <protection/>
    </xf>
    <xf numFmtId="4" fontId="18" fillId="0" borderId="42" xfId="60" applyNumberFormat="1" applyFont="1" applyFill="1" applyBorder="1" applyAlignment="1">
      <alignment horizontal="center" vertical="center"/>
      <protection/>
    </xf>
    <xf numFmtId="0" fontId="18" fillId="0" borderId="91" xfId="72" applyFont="1" applyFill="1" applyBorder="1" applyAlignment="1">
      <alignment horizontal="center" vertical="center" wrapText="1"/>
      <protection/>
    </xf>
    <xf numFmtId="202" fontId="18" fillId="0" borderId="27" xfId="72" applyNumberFormat="1" applyFont="1" applyFill="1" applyBorder="1" applyAlignment="1">
      <alignment horizontal="center" vertical="center" wrapText="1"/>
      <protection/>
    </xf>
    <xf numFmtId="202" fontId="18" fillId="0" borderId="41" xfId="72" applyNumberFormat="1" applyFont="1" applyFill="1" applyBorder="1" applyAlignment="1">
      <alignment horizontal="center" vertical="center" wrapText="1"/>
      <protection/>
    </xf>
    <xf numFmtId="220" fontId="18" fillId="0" borderId="31" xfId="72" applyNumberFormat="1" applyFont="1" applyFill="1" applyBorder="1" applyAlignment="1">
      <alignment horizontal="center" vertical="center" wrapText="1"/>
      <protection/>
    </xf>
    <xf numFmtId="202" fontId="18" fillId="0" borderId="42" xfId="72" applyNumberFormat="1" applyFont="1" applyFill="1" applyBorder="1" applyAlignment="1">
      <alignment horizontal="center" vertical="center" wrapText="1"/>
      <protection/>
    </xf>
    <xf numFmtId="3" fontId="18" fillId="0" borderId="89" xfId="60" applyNumberFormat="1" applyFont="1" applyFill="1" applyBorder="1" applyAlignment="1">
      <alignment horizontal="center" vertical="center"/>
      <protection/>
    </xf>
    <xf numFmtId="4" fontId="18" fillId="0" borderId="51" xfId="60" applyNumberFormat="1" applyFont="1" applyFill="1" applyBorder="1" applyAlignment="1">
      <alignment horizontal="center" vertical="center"/>
      <protection/>
    </xf>
    <xf numFmtId="3" fontId="18" fillId="0" borderId="12" xfId="60" applyNumberFormat="1" applyFont="1" applyFill="1" applyBorder="1" applyAlignment="1">
      <alignment horizontal="center" vertical="center"/>
      <protection/>
    </xf>
    <xf numFmtId="3" fontId="18" fillId="0" borderId="74" xfId="60" applyNumberFormat="1" applyFont="1" applyFill="1" applyBorder="1" applyAlignment="1">
      <alignment horizontal="center" vertical="center"/>
      <protection/>
    </xf>
    <xf numFmtId="3" fontId="18" fillId="0" borderId="52" xfId="60" applyNumberFormat="1" applyFont="1" applyFill="1" applyBorder="1" applyAlignment="1">
      <alignment horizontal="center" vertical="center"/>
      <protection/>
    </xf>
    <xf numFmtId="3" fontId="18" fillId="0" borderId="39" xfId="60" applyNumberFormat="1" applyFont="1" applyFill="1" applyBorder="1" applyAlignment="1">
      <alignment horizontal="center" vertical="center"/>
      <protection/>
    </xf>
    <xf numFmtId="3" fontId="18" fillId="0" borderId="48" xfId="60" applyNumberFormat="1" applyFont="1" applyFill="1" applyBorder="1" applyAlignment="1">
      <alignment horizontal="center" vertical="center"/>
      <protection/>
    </xf>
    <xf numFmtId="3" fontId="18" fillId="0" borderId="43" xfId="60" applyNumberFormat="1" applyFont="1" applyFill="1" applyBorder="1" applyAlignment="1">
      <alignment horizontal="center" vertical="center"/>
      <protection/>
    </xf>
    <xf numFmtId="3" fontId="18" fillId="0" borderId="0" xfId="60" applyNumberFormat="1" applyFont="1" applyFill="1" applyBorder="1" applyAlignment="1">
      <alignment horizontal="center" vertical="center"/>
      <protection/>
    </xf>
    <xf numFmtId="3" fontId="18" fillId="0" borderId="44" xfId="60" applyNumberFormat="1" applyFont="1" applyFill="1" applyBorder="1" applyAlignment="1">
      <alignment horizontal="center" vertical="center"/>
      <protection/>
    </xf>
    <xf numFmtId="3" fontId="18" fillId="0" borderId="88" xfId="60" applyNumberFormat="1" applyFont="1" applyFill="1" applyBorder="1" applyAlignment="1">
      <alignment horizontal="center" vertical="center"/>
      <protection/>
    </xf>
    <xf numFmtId="3" fontId="19" fillId="0" borderId="65" xfId="60" applyNumberFormat="1" applyFont="1" applyFill="1" applyBorder="1" applyAlignment="1">
      <alignment horizontal="center" vertical="center"/>
      <protection/>
    </xf>
    <xf numFmtId="3" fontId="19" fillId="0" borderId="92" xfId="60" applyNumberFormat="1" applyFont="1" applyFill="1" applyBorder="1" applyAlignment="1">
      <alignment horizontal="center" vertical="center"/>
      <protection/>
    </xf>
    <xf numFmtId="2" fontId="19" fillId="0" borderId="93" xfId="72" applyNumberFormat="1" applyFont="1" applyFill="1" applyBorder="1" applyAlignment="1">
      <alignment horizontal="center" vertical="center" wrapText="1"/>
      <protection/>
    </xf>
    <xf numFmtId="0" fontId="13" fillId="0" borderId="0" xfId="59" applyFont="1" applyAlignment="1">
      <alignment horizontal="right"/>
      <protection/>
    </xf>
    <xf numFmtId="0" fontId="14" fillId="0" borderId="94" xfId="60" applyNumberFormat="1" applyFont="1" applyFill="1" applyBorder="1" applyAlignment="1">
      <alignment horizontal="center" vertical="center"/>
      <protection/>
    </xf>
    <xf numFmtId="2" fontId="14" fillId="0" borderId="95" xfId="60" applyNumberFormat="1" applyFont="1" applyFill="1" applyBorder="1" applyAlignment="1">
      <alignment horizontal="center" vertical="center"/>
      <protection/>
    </xf>
    <xf numFmtId="0" fontId="14" fillId="0" borderId="96" xfId="60" applyNumberFormat="1" applyFont="1" applyFill="1" applyBorder="1" applyAlignment="1">
      <alignment horizontal="center" vertical="center"/>
      <protection/>
    </xf>
    <xf numFmtId="2" fontId="14" fillId="0" borderId="97" xfId="60" applyNumberFormat="1" applyFont="1" applyFill="1" applyBorder="1" applyAlignment="1">
      <alignment horizontal="center" vertical="center"/>
      <protection/>
    </xf>
    <xf numFmtId="0" fontId="14" fillId="0" borderId="98" xfId="60" applyNumberFormat="1" applyFont="1" applyFill="1" applyBorder="1" applyAlignment="1">
      <alignment horizontal="center" vertical="center"/>
      <protection/>
    </xf>
    <xf numFmtId="2" fontId="14" fillId="0" borderId="99" xfId="60" applyNumberFormat="1" applyFont="1" applyFill="1" applyBorder="1" applyAlignment="1">
      <alignment horizontal="center" vertical="center"/>
      <protection/>
    </xf>
    <xf numFmtId="0" fontId="14" fillId="0" borderId="94" xfId="60" applyFont="1" applyFill="1" applyBorder="1" applyAlignment="1">
      <alignment horizontal="center" vertical="center"/>
      <protection/>
    </xf>
    <xf numFmtId="0" fontId="14" fillId="0" borderId="95" xfId="60" applyFont="1" applyFill="1" applyBorder="1" applyAlignment="1">
      <alignment horizontal="center" vertical="center"/>
      <protection/>
    </xf>
    <xf numFmtId="0" fontId="14" fillId="0" borderId="96" xfId="60" applyFont="1" applyFill="1" applyBorder="1" applyAlignment="1">
      <alignment horizontal="center" vertical="center"/>
      <protection/>
    </xf>
    <xf numFmtId="0" fontId="14" fillId="0" borderId="97" xfId="60" applyFont="1" applyFill="1" applyBorder="1" applyAlignment="1">
      <alignment horizontal="center" vertical="center"/>
      <protection/>
    </xf>
    <xf numFmtId="0" fontId="14" fillId="0" borderId="98" xfId="60" applyFont="1" applyFill="1" applyBorder="1" applyAlignment="1">
      <alignment horizontal="center" vertical="center"/>
      <protection/>
    </xf>
    <xf numFmtId="0" fontId="14" fillId="0" borderId="99" xfId="60" applyFont="1" applyFill="1" applyBorder="1" applyAlignment="1">
      <alignment horizontal="center" vertical="center"/>
      <protection/>
    </xf>
    <xf numFmtId="2" fontId="19" fillId="0" borderId="32" xfId="60" applyNumberFormat="1" applyFont="1" applyFill="1" applyBorder="1" applyAlignment="1">
      <alignment horizontal="center" vertical="center"/>
      <protection/>
    </xf>
    <xf numFmtId="3" fontId="19" fillId="0" borderId="66" xfId="60" applyNumberFormat="1" applyFont="1" applyFill="1" applyBorder="1" applyAlignment="1">
      <alignment horizontal="center" vertical="center"/>
      <protection/>
    </xf>
    <xf numFmtId="2" fontId="19" fillId="0" borderId="100" xfId="72" applyNumberFormat="1" applyFont="1" applyFill="1" applyBorder="1" applyAlignment="1">
      <alignment horizontal="center" vertical="center" wrapText="1"/>
      <protection/>
    </xf>
    <xf numFmtId="0" fontId="19" fillId="0" borderId="66" xfId="60" applyNumberFormat="1" applyFont="1" applyFill="1" applyBorder="1" applyAlignment="1">
      <alignment horizontal="center" vertical="center"/>
      <protection/>
    </xf>
    <xf numFmtId="3" fontId="19" fillId="0" borderId="101" xfId="60" applyNumberFormat="1" applyFont="1" applyFill="1" applyBorder="1" applyAlignment="1">
      <alignment horizontal="center" vertical="center"/>
      <protection/>
    </xf>
    <xf numFmtId="3" fontId="19" fillId="0" borderId="102" xfId="60" applyNumberFormat="1" applyFont="1" applyFill="1" applyBorder="1" applyAlignment="1">
      <alignment horizontal="center" vertical="center"/>
      <protection/>
    </xf>
    <xf numFmtId="3" fontId="19" fillId="0" borderId="103" xfId="60" applyNumberFormat="1" applyFont="1" applyFill="1" applyBorder="1" applyAlignment="1">
      <alignment horizontal="center" vertical="center"/>
      <protection/>
    </xf>
    <xf numFmtId="0" fontId="19" fillId="0" borderId="103" xfId="60" applyNumberFormat="1" applyFont="1" applyFill="1" applyBorder="1" applyAlignment="1">
      <alignment horizontal="center" vertical="center"/>
      <protection/>
    </xf>
    <xf numFmtId="2" fontId="19" fillId="0" borderId="104" xfId="72" applyNumberFormat="1" applyFont="1" applyFill="1" applyBorder="1" applyAlignment="1">
      <alignment horizontal="center" vertical="center" wrapText="1"/>
      <protection/>
    </xf>
    <xf numFmtId="2" fontId="19" fillId="0" borderId="100" xfId="60" applyNumberFormat="1" applyFont="1" applyFill="1" applyBorder="1" applyAlignment="1">
      <alignment horizontal="center" vertical="center"/>
      <protection/>
    </xf>
    <xf numFmtId="0" fontId="19" fillId="0" borderId="105" xfId="60" applyNumberFormat="1" applyFont="1" applyFill="1" applyBorder="1" applyAlignment="1">
      <alignment horizontal="center" vertical="center"/>
      <protection/>
    </xf>
    <xf numFmtId="3" fontId="19" fillId="0" borderId="57" xfId="60" applyNumberFormat="1" applyFont="1" applyFill="1" applyBorder="1" applyAlignment="1">
      <alignment horizontal="center" vertical="center"/>
      <protection/>
    </xf>
    <xf numFmtId="3" fontId="19" fillId="0" borderId="105" xfId="60" applyNumberFormat="1" applyFont="1" applyFill="1" applyBorder="1" applyAlignment="1">
      <alignment horizontal="center" vertical="center"/>
      <protection/>
    </xf>
    <xf numFmtId="3" fontId="19" fillId="0" borderId="106" xfId="60" applyNumberFormat="1" applyFont="1" applyFill="1" applyBorder="1" applyAlignment="1">
      <alignment horizontal="center" vertical="center"/>
      <protection/>
    </xf>
    <xf numFmtId="3" fontId="19" fillId="0" borderId="107" xfId="60" applyNumberFormat="1" applyFont="1" applyFill="1" applyBorder="1" applyAlignment="1">
      <alignment horizontal="center" vertical="center"/>
      <protection/>
    </xf>
    <xf numFmtId="3" fontId="19" fillId="0" borderId="98" xfId="60" applyNumberFormat="1" applyFont="1" applyFill="1" applyBorder="1" applyAlignment="1">
      <alignment horizontal="center" vertical="center"/>
      <protection/>
    </xf>
    <xf numFmtId="2" fontId="19" fillId="0" borderId="95" xfId="72" applyNumberFormat="1" applyFont="1" applyFill="1" applyBorder="1" applyAlignment="1">
      <alignment horizontal="center" vertical="center" wrapText="1"/>
      <protection/>
    </xf>
    <xf numFmtId="2" fontId="19" fillId="0" borderId="99" xfId="72" applyNumberFormat="1" applyFont="1" applyFill="1" applyBorder="1" applyAlignment="1">
      <alignment horizontal="center" vertical="center" wrapText="1"/>
      <protection/>
    </xf>
    <xf numFmtId="3" fontId="19" fillId="0" borderId="108" xfId="60" applyNumberFormat="1" applyFont="1" applyFill="1" applyBorder="1" applyAlignment="1">
      <alignment horizontal="center" vertical="center"/>
      <protection/>
    </xf>
    <xf numFmtId="0" fontId="13" fillId="0" borderId="0" xfId="73" applyFont="1" applyFill="1" applyBorder="1" applyAlignment="1">
      <alignment horizontal="left" vertical="center"/>
      <protection/>
    </xf>
    <xf numFmtId="0" fontId="13" fillId="0" borderId="0" xfId="58" applyFont="1" applyFill="1" applyAlignment="1">
      <alignment vertical="center" shrinkToFit="1"/>
      <protection/>
    </xf>
    <xf numFmtId="0" fontId="13" fillId="0" borderId="0" xfId="58" applyFont="1" applyFill="1" applyBorder="1" applyAlignment="1">
      <alignment vertical="center" shrinkToFit="1"/>
      <protection/>
    </xf>
    <xf numFmtId="0" fontId="12" fillId="0" borderId="0" xfId="60" applyFont="1" applyFill="1" applyAlignment="1">
      <alignment vertical="center"/>
      <protection/>
    </xf>
    <xf numFmtId="0" fontId="12" fillId="0" borderId="0" xfId="60" applyFont="1" applyFill="1" applyAlignment="1">
      <alignment horizontal="left" vertical="center" indent="2"/>
      <protection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>
      <alignment/>
      <protection/>
    </xf>
    <xf numFmtId="0" fontId="12" fillId="0" borderId="0" xfId="73" applyFont="1" applyFill="1" applyAlignment="1">
      <alignment horizontal="left" vertical="center" indent="1"/>
      <protection/>
    </xf>
    <xf numFmtId="0" fontId="13" fillId="0" borderId="0" xfId="73" applyFont="1" applyFill="1">
      <alignment/>
      <protection/>
    </xf>
    <xf numFmtId="0" fontId="21" fillId="0" borderId="20" xfId="60" applyFont="1" applyFill="1" applyBorder="1" applyAlignment="1">
      <alignment horizontal="left" vertical="center" indent="1"/>
      <protection/>
    </xf>
    <xf numFmtId="1" fontId="18" fillId="0" borderId="43" xfId="72" applyNumberFormat="1" applyFont="1" applyFill="1" applyBorder="1" applyAlignment="1">
      <alignment horizontal="center" vertical="center" wrapText="1"/>
      <protection/>
    </xf>
    <xf numFmtId="1" fontId="18" fillId="0" borderId="44" xfId="72" applyNumberFormat="1" applyFont="1" applyFill="1" applyBorder="1" applyAlignment="1">
      <alignment horizontal="center" vertical="center" wrapText="1"/>
      <protection/>
    </xf>
    <xf numFmtId="1" fontId="18" fillId="0" borderId="74" xfId="72" applyNumberFormat="1" applyFont="1" applyFill="1" applyBorder="1" applyAlignment="1">
      <alignment horizontal="center" vertical="center" wrapText="1"/>
      <protection/>
    </xf>
    <xf numFmtId="0" fontId="18" fillId="0" borderId="74" xfId="60" applyNumberFormat="1" applyFont="1" applyFill="1" applyBorder="1" applyAlignment="1">
      <alignment horizontal="center" vertical="center"/>
      <protection/>
    </xf>
    <xf numFmtId="1" fontId="18" fillId="0" borderId="109" xfId="72" applyNumberFormat="1" applyFont="1" applyFill="1" applyBorder="1" applyAlignment="1">
      <alignment horizontal="center" vertical="center" wrapText="1"/>
      <protection/>
    </xf>
    <xf numFmtId="1" fontId="18" fillId="0" borderId="45" xfId="72" applyNumberFormat="1" applyFont="1" applyFill="1" applyBorder="1" applyAlignment="1">
      <alignment horizontal="center" vertical="center" wrapText="1"/>
      <protection/>
    </xf>
    <xf numFmtId="0" fontId="18" fillId="0" borderId="45" xfId="60" applyNumberFormat="1" applyFont="1" applyFill="1" applyBorder="1" applyAlignment="1">
      <alignment horizontal="center" vertical="center"/>
      <protection/>
    </xf>
    <xf numFmtId="0" fontId="20" fillId="0" borderId="110" xfId="60" applyFont="1" applyFill="1" applyBorder="1" applyAlignment="1">
      <alignment horizontal="center" vertical="center"/>
      <protection/>
    </xf>
    <xf numFmtId="0" fontId="21" fillId="0" borderId="111" xfId="60" applyFont="1" applyFill="1" applyBorder="1" applyAlignment="1">
      <alignment horizontal="left" vertical="center" indent="1"/>
      <protection/>
    </xf>
    <xf numFmtId="1" fontId="18" fillId="0" borderId="112" xfId="72" applyNumberFormat="1" applyFont="1" applyFill="1" applyBorder="1" applyAlignment="1">
      <alignment horizontal="center" vertical="center" wrapText="1"/>
      <protection/>
    </xf>
    <xf numFmtId="1" fontId="18" fillId="0" borderId="113" xfId="72" applyNumberFormat="1" applyFont="1" applyFill="1" applyBorder="1" applyAlignment="1">
      <alignment horizontal="center" vertical="center" wrapText="1"/>
      <protection/>
    </xf>
    <xf numFmtId="2" fontId="18" fillId="0" borderId="114" xfId="72" applyNumberFormat="1" applyFont="1" applyFill="1" applyBorder="1" applyAlignment="1">
      <alignment horizontal="center" vertical="center" wrapText="1"/>
      <protection/>
    </xf>
    <xf numFmtId="1" fontId="18" fillId="0" borderId="115" xfId="72" applyNumberFormat="1" applyFont="1" applyFill="1" applyBorder="1" applyAlignment="1">
      <alignment horizontal="center" vertical="center" wrapText="1"/>
      <protection/>
    </xf>
    <xf numFmtId="0" fontId="18" fillId="0" borderId="115" xfId="60" applyNumberFormat="1" applyFont="1" applyFill="1" applyBorder="1" applyAlignment="1">
      <alignment horizontal="center" vertical="center"/>
      <protection/>
    </xf>
    <xf numFmtId="2" fontId="18" fillId="0" borderId="116" xfId="72" applyNumberFormat="1" applyFont="1" applyFill="1" applyBorder="1" applyAlignment="1">
      <alignment horizontal="center" vertical="center" wrapText="1"/>
      <protection/>
    </xf>
    <xf numFmtId="3" fontId="18" fillId="0" borderId="117" xfId="60" applyNumberFormat="1" applyFont="1" applyFill="1" applyBorder="1" applyAlignment="1">
      <alignment horizontal="center" vertical="center"/>
      <protection/>
    </xf>
    <xf numFmtId="4" fontId="18" fillId="0" borderId="118" xfId="60" applyNumberFormat="1" applyFont="1" applyFill="1" applyBorder="1" applyAlignment="1">
      <alignment horizontal="center" vertical="center"/>
      <protection/>
    </xf>
    <xf numFmtId="1" fontId="18" fillId="0" borderId="119" xfId="72" applyNumberFormat="1" applyFont="1" applyFill="1" applyBorder="1" applyAlignment="1">
      <alignment horizontal="center" vertical="center" wrapText="1"/>
      <protection/>
    </xf>
    <xf numFmtId="0" fontId="18" fillId="0" borderId="119" xfId="60" applyNumberFormat="1" applyFont="1" applyFill="1" applyBorder="1" applyAlignment="1">
      <alignment horizontal="center" vertical="center"/>
      <protection/>
    </xf>
    <xf numFmtId="2" fontId="18" fillId="0" borderId="120" xfId="72" applyNumberFormat="1" applyFont="1" applyFill="1" applyBorder="1" applyAlignment="1">
      <alignment horizontal="center" vertical="center" wrapText="1"/>
      <protection/>
    </xf>
    <xf numFmtId="2" fontId="18" fillId="0" borderId="118" xfId="72" applyNumberFormat="1" applyFont="1" applyFill="1" applyBorder="1" applyAlignment="1">
      <alignment horizontal="center" vertical="center" wrapText="1"/>
      <protection/>
    </xf>
    <xf numFmtId="3" fontId="18" fillId="0" borderId="112" xfId="60" applyNumberFormat="1" applyFont="1" applyFill="1" applyBorder="1" applyAlignment="1">
      <alignment horizontal="center" vertical="center"/>
      <protection/>
    </xf>
    <xf numFmtId="0" fontId="14" fillId="0" borderId="121" xfId="60" applyFont="1" applyFill="1" applyBorder="1" applyAlignment="1">
      <alignment horizontal="center" vertical="center" wrapText="1"/>
      <protection/>
    </xf>
    <xf numFmtId="0" fontId="14" fillId="0" borderId="48" xfId="60" applyFont="1" applyFill="1" applyBorder="1" applyAlignment="1">
      <alignment horizontal="center" vertical="center" wrapText="1"/>
      <protection/>
    </xf>
    <xf numFmtId="0" fontId="14" fillId="0" borderId="122" xfId="60" applyFont="1" applyFill="1" applyBorder="1" applyAlignment="1">
      <alignment horizontal="center" vertical="center" wrapText="1"/>
      <protection/>
    </xf>
    <xf numFmtId="0" fontId="17" fillId="0" borderId="123" xfId="60" applyFont="1" applyFill="1" applyBorder="1" applyAlignment="1">
      <alignment horizontal="center" vertical="center"/>
      <protection/>
    </xf>
    <xf numFmtId="0" fontId="17" fillId="0" borderId="66" xfId="60" applyFont="1" applyFill="1" applyBorder="1" applyAlignment="1">
      <alignment horizontal="center" vertical="center"/>
      <protection/>
    </xf>
    <xf numFmtId="0" fontId="17" fillId="0" borderId="124" xfId="60" applyFont="1" applyFill="1" applyBorder="1" applyAlignment="1">
      <alignment horizontal="center" vertical="center"/>
      <protection/>
    </xf>
    <xf numFmtId="0" fontId="17" fillId="0" borderId="125" xfId="60" applyFont="1" applyFill="1" applyBorder="1" applyAlignment="1">
      <alignment horizontal="center" vertical="center"/>
      <protection/>
    </xf>
    <xf numFmtId="0" fontId="15" fillId="0" borderId="126" xfId="60" applyFont="1" applyFill="1" applyBorder="1" applyAlignment="1">
      <alignment horizontal="center" shrinkToFit="1"/>
      <protection/>
    </xf>
    <xf numFmtId="0" fontId="15" fillId="0" borderId="127" xfId="60" applyFont="1" applyFill="1" applyBorder="1" applyAlignment="1">
      <alignment horizontal="center" shrinkToFit="1"/>
      <protection/>
    </xf>
    <xf numFmtId="0" fontId="15" fillId="0" borderId="128" xfId="60" applyFont="1" applyFill="1" applyBorder="1" applyAlignment="1">
      <alignment horizontal="center" shrinkToFit="1"/>
      <protection/>
    </xf>
    <xf numFmtId="0" fontId="17" fillId="0" borderId="129" xfId="60" applyFont="1" applyFill="1" applyBorder="1" applyAlignment="1">
      <alignment horizontal="center" vertical="center"/>
      <protection/>
    </xf>
    <xf numFmtId="0" fontId="19" fillId="0" borderId="130" xfId="57" applyFont="1" applyFill="1" applyBorder="1" applyAlignment="1">
      <alignment horizontal="center" vertical="center"/>
      <protection/>
    </xf>
    <xf numFmtId="0" fontId="13" fillId="0" borderId="130" xfId="58" applyFont="1" applyFill="1" applyBorder="1" applyAlignment="1">
      <alignment horizontal="center" vertical="center"/>
      <protection/>
    </xf>
    <xf numFmtId="0" fontId="13" fillId="0" borderId="131" xfId="58" applyFont="1" applyFill="1" applyBorder="1" applyAlignment="1">
      <alignment horizontal="center" vertical="center"/>
      <protection/>
    </xf>
    <xf numFmtId="0" fontId="19" fillId="0" borderId="132" xfId="57" applyFont="1" applyFill="1" applyBorder="1" applyAlignment="1">
      <alignment horizontal="center" vertical="center"/>
      <protection/>
    </xf>
    <xf numFmtId="0" fontId="12" fillId="0" borderId="133" xfId="60" applyFont="1" applyFill="1" applyBorder="1" applyAlignment="1">
      <alignment horizontal="center" vertical="center" shrinkToFit="1"/>
      <protection/>
    </xf>
    <xf numFmtId="0" fontId="12" fillId="0" borderId="134" xfId="60" applyFont="1" applyFill="1" applyBorder="1" applyAlignment="1">
      <alignment horizontal="center" vertical="center" shrinkToFit="1"/>
      <protection/>
    </xf>
    <xf numFmtId="0" fontId="12" fillId="0" borderId="135" xfId="60" applyFont="1" applyFill="1" applyBorder="1" applyAlignment="1">
      <alignment horizontal="center" vertical="center" shrinkToFit="1"/>
      <protection/>
    </xf>
    <xf numFmtId="0" fontId="12" fillId="0" borderId="136" xfId="60" applyFont="1" applyFill="1" applyBorder="1" applyAlignment="1">
      <alignment horizontal="center" vertical="center"/>
      <protection/>
    </xf>
    <xf numFmtId="0" fontId="12" fillId="0" borderId="15" xfId="60" applyFont="1" applyFill="1" applyBorder="1" applyAlignment="1">
      <alignment horizontal="center" vertical="center"/>
      <protection/>
    </xf>
    <xf numFmtId="0" fontId="12" fillId="0" borderId="137" xfId="60" applyFont="1" applyFill="1" applyBorder="1" applyAlignment="1">
      <alignment horizontal="center" vertical="center"/>
      <protection/>
    </xf>
    <xf numFmtId="0" fontId="15" fillId="0" borderId="131" xfId="60" applyFont="1" applyFill="1" applyBorder="1" applyAlignment="1">
      <alignment horizontal="center"/>
      <protection/>
    </xf>
    <xf numFmtId="0" fontId="15" fillId="0" borderId="127" xfId="60" applyFont="1" applyFill="1" applyBorder="1" applyAlignment="1">
      <alignment horizontal="center"/>
      <protection/>
    </xf>
    <xf numFmtId="0" fontId="15" fillId="0" borderId="128" xfId="60" applyFont="1" applyFill="1" applyBorder="1" applyAlignment="1">
      <alignment horizontal="center"/>
      <protection/>
    </xf>
    <xf numFmtId="0" fontId="15" fillId="0" borderId="138" xfId="60" applyFont="1" applyFill="1" applyBorder="1" applyAlignment="1">
      <alignment horizontal="left" vertical="center" indent="4"/>
      <protection/>
    </xf>
    <xf numFmtId="0" fontId="20" fillId="0" borderId="139" xfId="60" applyFont="1" applyFill="1" applyBorder="1" applyAlignment="1">
      <alignment horizontal="left" indent="4"/>
      <protection/>
    </xf>
    <xf numFmtId="0" fontId="15" fillId="0" borderId="140" xfId="60" applyFont="1" applyFill="1" applyBorder="1" applyAlignment="1">
      <alignment horizontal="left" vertical="center" indent="4"/>
      <protection/>
    </xf>
    <xf numFmtId="0" fontId="15" fillId="0" borderId="141" xfId="60" applyFont="1" applyFill="1" applyBorder="1" applyAlignment="1">
      <alignment horizontal="left" vertical="center" indent="4"/>
      <protection/>
    </xf>
    <xf numFmtId="0" fontId="20" fillId="0" borderId="141" xfId="60" applyFont="1" applyFill="1" applyBorder="1" applyAlignment="1">
      <alignment horizontal="left" indent="4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T2.14.2" xfId="58"/>
    <cellStyle name="Normal_ตัวชี้วัด (ศบก.)" xfId="59"/>
    <cellStyle name="Normal_ปัจจัย 4" xfId="60"/>
    <cellStyle name="Normal_อัตราได้งานทำ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เครื่องหมายจุลภาค [0]_ตัวชี้วัด ศควท." xfId="68"/>
    <cellStyle name="เครื่องหมายจุลภาค_ตัวชี้วัด ศควท." xfId="69"/>
    <cellStyle name="เครื่องหมายสกุลเงิน [0]_ตัวชี้วัด ศควท." xfId="70"/>
    <cellStyle name="เครื่องหมายสกุลเงิน_ตัวชี้วัด ศควท." xfId="71"/>
    <cellStyle name="ปกติ_Sheet1" xfId="72"/>
    <cellStyle name="ปกติ_ภาคผนวก ค- form 48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5049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AU59"/>
  <sheetViews>
    <sheetView showGridLines="0" tabSelected="1" view="pageBreakPreview" zoomScale="103" zoomScaleSheetLayoutView="103" zoomScalePageLayoutView="0" workbookViewId="0" topLeftCell="A1">
      <selection activeCell="A61" sqref="A61"/>
    </sheetView>
  </sheetViews>
  <sheetFormatPr defaultColWidth="16.57421875" defaultRowHeight="20.25"/>
  <cols>
    <col min="1" max="1" width="5.7109375" style="1" customWidth="1"/>
    <col min="2" max="2" width="25.57421875" style="1" customWidth="1"/>
    <col min="3" max="3" width="6.7109375" style="1" customWidth="1"/>
    <col min="4" max="4" width="5.421875" style="10" customWidth="1"/>
    <col min="5" max="5" width="5.421875" style="11" customWidth="1"/>
    <col min="6" max="6" width="5.7109375" style="10" customWidth="1"/>
    <col min="7" max="7" width="6.57421875" style="11" customWidth="1"/>
    <col min="8" max="8" width="5.421875" style="10" customWidth="1"/>
    <col min="9" max="9" width="5.421875" style="11" customWidth="1"/>
    <col min="10" max="10" width="5.421875" style="10" customWidth="1"/>
    <col min="11" max="11" width="6.421875" style="11" customWidth="1"/>
    <col min="12" max="12" width="6.7109375" style="1" customWidth="1"/>
    <col min="13" max="13" width="5.421875" style="1" customWidth="1"/>
    <col min="14" max="14" width="7.28125" style="1" bestFit="1" customWidth="1"/>
    <col min="15" max="15" width="5.421875" style="1" customWidth="1"/>
    <col min="16" max="16" width="6.421875" style="1" customWidth="1"/>
    <col min="17" max="17" width="5.421875" style="10" customWidth="1"/>
    <col min="18" max="19" width="5.421875" style="1" customWidth="1"/>
    <col min="20" max="20" width="6.421875" style="1" bestFit="1" customWidth="1"/>
    <col min="21" max="21" width="6.7109375" style="1" customWidth="1"/>
    <col min="22" max="22" width="5.421875" style="1" customWidth="1"/>
    <col min="23" max="23" width="5.421875" style="11" customWidth="1"/>
    <col min="24" max="24" width="5.421875" style="1" customWidth="1"/>
    <col min="25" max="25" width="6.421875" style="11" customWidth="1"/>
    <col min="26" max="26" width="5.421875" style="10" customWidth="1"/>
    <col min="27" max="27" width="5.421875" style="11" customWidth="1"/>
    <col min="28" max="28" width="5.421875" style="1" customWidth="1"/>
    <col min="29" max="29" width="6.421875" style="11" customWidth="1"/>
    <col min="30" max="47" width="16.57421875" style="181" customWidth="1"/>
    <col min="48" max="16384" width="16.57421875" style="1" customWidth="1"/>
  </cols>
  <sheetData>
    <row r="1" spans="1:29" ht="24.75" customHeight="1">
      <c r="A1" s="13" t="s">
        <v>52</v>
      </c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ht="21" customHeight="1">
      <c r="A2" s="14" t="s">
        <v>60</v>
      </c>
      <c r="B2" s="14"/>
      <c r="C2" s="14"/>
      <c r="D2" s="14"/>
      <c r="E2" s="14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47" s="8" customFormat="1" ht="21" customHeight="1">
      <c r="A3" s="31"/>
      <c r="B3" s="32" t="s">
        <v>50</v>
      </c>
      <c r="C3" s="33"/>
      <c r="D3" s="33"/>
      <c r="E3" s="33"/>
      <c r="F3" s="34"/>
      <c r="G3" s="34"/>
      <c r="H3" s="34"/>
      <c r="I3" s="34"/>
      <c r="J3" s="34"/>
      <c r="K3" s="34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</row>
    <row r="4" spans="1:47" s="9" customFormat="1" ht="21" customHeight="1">
      <c r="A4" s="35"/>
      <c r="B4" s="32" t="s">
        <v>51</v>
      </c>
      <c r="C4" s="16"/>
      <c r="D4" s="16"/>
      <c r="E4" s="1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</row>
    <row r="5" spans="1:29" ht="9.75" customHeight="1" thickBot="1">
      <c r="A5" s="15"/>
      <c r="B5" s="17"/>
      <c r="C5" s="17"/>
      <c r="D5" s="36"/>
      <c r="E5" s="37"/>
      <c r="F5" s="36"/>
      <c r="G5" s="37"/>
      <c r="H5" s="36"/>
      <c r="I5" s="37"/>
      <c r="J5" s="36"/>
      <c r="K5" s="37"/>
      <c r="L5" s="15"/>
      <c r="M5" s="15"/>
      <c r="N5" s="15"/>
      <c r="O5" s="15"/>
      <c r="P5" s="15"/>
      <c r="Q5" s="36"/>
      <c r="R5" s="15"/>
      <c r="S5" s="15"/>
      <c r="T5" s="15"/>
      <c r="U5" s="15"/>
      <c r="V5" s="15"/>
      <c r="W5" s="37"/>
      <c r="X5" s="15"/>
      <c r="Y5" s="37"/>
      <c r="Z5" s="36"/>
      <c r="AA5" s="37"/>
      <c r="AB5" s="15"/>
      <c r="AC5" s="37"/>
    </row>
    <row r="6" spans="1:47" s="2" customFormat="1" ht="21" customHeight="1" thickBot="1">
      <c r="A6" s="290" t="s">
        <v>0</v>
      </c>
      <c r="B6" s="293" t="s">
        <v>39</v>
      </c>
      <c r="C6" s="296" t="s">
        <v>48</v>
      </c>
      <c r="D6" s="297"/>
      <c r="E6" s="297"/>
      <c r="F6" s="297"/>
      <c r="G6" s="297"/>
      <c r="H6" s="297"/>
      <c r="I6" s="297"/>
      <c r="J6" s="297"/>
      <c r="K6" s="298"/>
      <c r="L6" s="296" t="s">
        <v>49</v>
      </c>
      <c r="M6" s="297"/>
      <c r="N6" s="297"/>
      <c r="O6" s="297"/>
      <c r="P6" s="297"/>
      <c r="Q6" s="297"/>
      <c r="R6" s="297"/>
      <c r="S6" s="297"/>
      <c r="T6" s="298"/>
      <c r="U6" s="296" t="s">
        <v>45</v>
      </c>
      <c r="V6" s="297"/>
      <c r="W6" s="297"/>
      <c r="X6" s="297"/>
      <c r="Y6" s="297"/>
      <c r="Z6" s="297"/>
      <c r="AA6" s="297"/>
      <c r="AB6" s="297"/>
      <c r="AC6" s="298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</row>
    <row r="7" spans="1:47" s="2" customFormat="1" ht="21" customHeight="1" thickBot="1">
      <c r="A7" s="291"/>
      <c r="B7" s="294"/>
      <c r="C7" s="275" t="s">
        <v>40</v>
      </c>
      <c r="D7" s="282" t="s">
        <v>35</v>
      </c>
      <c r="E7" s="283"/>
      <c r="F7" s="283"/>
      <c r="G7" s="283"/>
      <c r="H7" s="283"/>
      <c r="I7" s="283"/>
      <c r="J7" s="283"/>
      <c r="K7" s="284"/>
      <c r="L7" s="275" t="s">
        <v>40</v>
      </c>
      <c r="M7" s="282" t="s">
        <v>35</v>
      </c>
      <c r="N7" s="283"/>
      <c r="O7" s="283"/>
      <c r="P7" s="283"/>
      <c r="Q7" s="283"/>
      <c r="R7" s="283"/>
      <c r="S7" s="283"/>
      <c r="T7" s="284"/>
      <c r="U7" s="275" t="s">
        <v>40</v>
      </c>
      <c r="V7" s="282" t="s">
        <v>35</v>
      </c>
      <c r="W7" s="283"/>
      <c r="X7" s="283"/>
      <c r="Y7" s="283"/>
      <c r="Z7" s="283"/>
      <c r="AA7" s="283"/>
      <c r="AB7" s="283"/>
      <c r="AC7" s="2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</row>
    <row r="8" spans="1:47" s="2" customFormat="1" ht="21" customHeight="1">
      <c r="A8" s="291"/>
      <c r="B8" s="294"/>
      <c r="C8" s="276"/>
      <c r="D8" s="285" t="s">
        <v>33</v>
      </c>
      <c r="E8" s="278"/>
      <c r="F8" s="278" t="s">
        <v>36</v>
      </c>
      <c r="G8" s="278"/>
      <c r="H8" s="278" t="s">
        <v>38</v>
      </c>
      <c r="I8" s="279"/>
      <c r="J8" s="280" t="s">
        <v>37</v>
      </c>
      <c r="K8" s="281"/>
      <c r="L8" s="276"/>
      <c r="M8" s="285" t="s">
        <v>33</v>
      </c>
      <c r="N8" s="278"/>
      <c r="O8" s="278" t="s">
        <v>36</v>
      </c>
      <c r="P8" s="278"/>
      <c r="Q8" s="278" t="s">
        <v>38</v>
      </c>
      <c r="R8" s="279"/>
      <c r="S8" s="280" t="s">
        <v>37</v>
      </c>
      <c r="T8" s="281"/>
      <c r="U8" s="276"/>
      <c r="V8" s="285" t="s">
        <v>33</v>
      </c>
      <c r="W8" s="278"/>
      <c r="X8" s="278" t="s">
        <v>36</v>
      </c>
      <c r="Y8" s="278"/>
      <c r="Z8" s="278" t="s">
        <v>38</v>
      </c>
      <c r="AA8" s="279"/>
      <c r="AB8" s="280" t="s">
        <v>37</v>
      </c>
      <c r="AC8" s="281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</row>
    <row r="9" spans="1:47" s="2" customFormat="1" ht="21" customHeight="1" thickBot="1">
      <c r="A9" s="292"/>
      <c r="B9" s="295"/>
      <c r="C9" s="277"/>
      <c r="D9" s="212" t="s">
        <v>34</v>
      </c>
      <c r="E9" s="213" t="s">
        <v>1</v>
      </c>
      <c r="F9" s="214" t="s">
        <v>34</v>
      </c>
      <c r="G9" s="213" t="s">
        <v>1</v>
      </c>
      <c r="H9" s="214" t="s">
        <v>34</v>
      </c>
      <c r="I9" s="215" t="s">
        <v>1</v>
      </c>
      <c r="J9" s="216" t="s">
        <v>34</v>
      </c>
      <c r="K9" s="217" t="s">
        <v>1</v>
      </c>
      <c r="L9" s="277"/>
      <c r="M9" s="218" t="s">
        <v>34</v>
      </c>
      <c r="N9" s="219" t="s">
        <v>1</v>
      </c>
      <c r="O9" s="220" t="s">
        <v>34</v>
      </c>
      <c r="P9" s="219" t="s">
        <v>1</v>
      </c>
      <c r="Q9" s="214" t="s">
        <v>34</v>
      </c>
      <c r="R9" s="221" t="s">
        <v>1</v>
      </c>
      <c r="S9" s="222" t="s">
        <v>34</v>
      </c>
      <c r="T9" s="223" t="s">
        <v>1</v>
      </c>
      <c r="U9" s="277"/>
      <c r="V9" s="218" t="s">
        <v>34</v>
      </c>
      <c r="W9" s="213" t="s">
        <v>1</v>
      </c>
      <c r="X9" s="220" t="s">
        <v>34</v>
      </c>
      <c r="Y9" s="213" t="s">
        <v>1</v>
      </c>
      <c r="Z9" s="214" t="s">
        <v>34</v>
      </c>
      <c r="AA9" s="215" t="s">
        <v>1</v>
      </c>
      <c r="AB9" s="222" t="s">
        <v>34</v>
      </c>
      <c r="AC9" s="217" t="s">
        <v>1</v>
      </c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</row>
    <row r="10" spans="1:47" s="3" customFormat="1" ht="21" customHeight="1">
      <c r="A10" s="38">
        <v>1</v>
      </c>
      <c r="B10" s="39" t="s">
        <v>20</v>
      </c>
      <c r="C10" s="67"/>
      <c r="D10" s="68"/>
      <c r="E10" s="69"/>
      <c r="F10" s="70"/>
      <c r="G10" s="69"/>
      <c r="H10" s="71"/>
      <c r="I10" s="72"/>
      <c r="J10" s="70"/>
      <c r="K10" s="73"/>
      <c r="L10" s="127"/>
      <c r="M10" s="68"/>
      <c r="N10" s="69"/>
      <c r="O10" s="70"/>
      <c r="P10" s="69"/>
      <c r="Q10" s="71"/>
      <c r="R10" s="72"/>
      <c r="S10" s="70"/>
      <c r="T10" s="73"/>
      <c r="U10" s="67"/>
      <c r="V10" s="68"/>
      <c r="W10" s="69"/>
      <c r="X10" s="70"/>
      <c r="Y10" s="69"/>
      <c r="Z10" s="71"/>
      <c r="AA10" s="72"/>
      <c r="AB10" s="70"/>
      <c r="AC10" s="73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47" s="3" customFormat="1" ht="21" customHeight="1">
      <c r="A11" s="38"/>
      <c r="B11" s="40" t="s">
        <v>21</v>
      </c>
      <c r="C11" s="90">
        <v>6</v>
      </c>
      <c r="D11" s="91" t="s">
        <v>53</v>
      </c>
      <c r="E11" s="59" t="s">
        <v>53</v>
      </c>
      <c r="F11" s="18" t="s">
        <v>53</v>
      </c>
      <c r="G11" s="59" t="s">
        <v>53</v>
      </c>
      <c r="H11" s="149">
        <v>1</v>
      </c>
      <c r="I11" s="59">
        <f>SUM(H11*100/C11)</f>
        <v>16.666666666666668</v>
      </c>
      <c r="J11" s="155">
        <f>SUM(H11)</f>
        <v>1</v>
      </c>
      <c r="K11" s="163">
        <f>SUM(J11*100/C11)</f>
        <v>16.666666666666668</v>
      </c>
      <c r="L11" s="159">
        <v>7</v>
      </c>
      <c r="M11" s="91" t="s">
        <v>53</v>
      </c>
      <c r="N11" s="59" t="s">
        <v>53</v>
      </c>
      <c r="O11" s="18" t="s">
        <v>53</v>
      </c>
      <c r="P11" s="59" t="s">
        <v>53</v>
      </c>
      <c r="Q11" s="92" t="s">
        <v>53</v>
      </c>
      <c r="R11" s="93" t="s">
        <v>53</v>
      </c>
      <c r="S11" s="18" t="s">
        <v>53</v>
      </c>
      <c r="T11" s="94" t="s">
        <v>53</v>
      </c>
      <c r="U11" s="201">
        <f>SUM(C11+L11)</f>
        <v>13</v>
      </c>
      <c r="V11" s="142" t="s">
        <v>53</v>
      </c>
      <c r="W11" s="59" t="s">
        <v>53</v>
      </c>
      <c r="X11" s="18" t="s">
        <v>53</v>
      </c>
      <c r="Y11" s="59" t="s">
        <v>53</v>
      </c>
      <c r="Z11" s="199">
        <f>SUM(H11)</f>
        <v>1</v>
      </c>
      <c r="AA11" s="62">
        <f>SUM(Z11*100/U11)</f>
        <v>7.6923076923076925</v>
      </c>
      <c r="AB11" s="155">
        <f>SUM(Z11)</f>
        <v>1</v>
      </c>
      <c r="AC11" s="163">
        <f>SUM(AB11*100/U11)</f>
        <v>7.6923076923076925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s="3" customFormat="1" ht="21" customHeight="1">
      <c r="A12" s="38"/>
      <c r="B12" s="41" t="s">
        <v>22</v>
      </c>
      <c r="C12" s="90">
        <v>1</v>
      </c>
      <c r="D12" s="91" t="s">
        <v>53</v>
      </c>
      <c r="E12" s="59" t="s">
        <v>53</v>
      </c>
      <c r="F12" s="18" t="s">
        <v>53</v>
      </c>
      <c r="G12" s="59" t="s">
        <v>53</v>
      </c>
      <c r="H12" s="131" t="s">
        <v>53</v>
      </c>
      <c r="I12" s="59" t="s">
        <v>53</v>
      </c>
      <c r="J12" s="156" t="s">
        <v>53</v>
      </c>
      <c r="K12" s="94" t="s">
        <v>53</v>
      </c>
      <c r="L12" s="159" t="s">
        <v>53</v>
      </c>
      <c r="M12" s="91" t="s">
        <v>53</v>
      </c>
      <c r="N12" s="59" t="s">
        <v>53</v>
      </c>
      <c r="O12" s="18" t="s">
        <v>53</v>
      </c>
      <c r="P12" s="59" t="s">
        <v>53</v>
      </c>
      <c r="Q12" s="92" t="s">
        <v>53</v>
      </c>
      <c r="R12" s="93" t="s">
        <v>53</v>
      </c>
      <c r="S12" s="18" t="s">
        <v>53</v>
      </c>
      <c r="T12" s="94" t="s">
        <v>53</v>
      </c>
      <c r="U12" s="201">
        <f>SUM(C12)</f>
        <v>1</v>
      </c>
      <c r="V12" s="205" t="s">
        <v>53</v>
      </c>
      <c r="W12" s="59" t="s">
        <v>53</v>
      </c>
      <c r="X12" s="18" t="s">
        <v>53</v>
      </c>
      <c r="Y12" s="59" t="s">
        <v>53</v>
      </c>
      <c r="Z12" s="92" t="s">
        <v>53</v>
      </c>
      <c r="AA12" s="93" t="s">
        <v>53</v>
      </c>
      <c r="AB12" s="18" t="s">
        <v>53</v>
      </c>
      <c r="AC12" s="94" t="s">
        <v>53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s="3" customFormat="1" ht="21" customHeight="1">
      <c r="A13" s="42">
        <f>A10+1</f>
        <v>2</v>
      </c>
      <c r="B13" s="43" t="s">
        <v>23</v>
      </c>
      <c r="C13" s="74"/>
      <c r="D13" s="75"/>
      <c r="E13" s="60"/>
      <c r="F13" s="64"/>
      <c r="G13" s="60"/>
      <c r="H13" s="76"/>
      <c r="I13" s="60"/>
      <c r="J13" s="64"/>
      <c r="K13" s="78"/>
      <c r="L13" s="160"/>
      <c r="M13" s="75"/>
      <c r="N13" s="60"/>
      <c r="O13" s="64"/>
      <c r="P13" s="60"/>
      <c r="Q13" s="76"/>
      <c r="R13" s="77"/>
      <c r="S13" s="64"/>
      <c r="T13" s="78"/>
      <c r="U13" s="202"/>
      <c r="V13" s="178"/>
      <c r="W13" s="60"/>
      <c r="X13" s="64"/>
      <c r="Y13" s="60"/>
      <c r="Z13" s="76"/>
      <c r="AA13" s="77"/>
      <c r="AB13" s="64"/>
      <c r="AC13" s="78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s="3" customFormat="1" ht="21" customHeight="1">
      <c r="A14" s="44"/>
      <c r="B14" s="45" t="s">
        <v>41</v>
      </c>
      <c r="C14" s="79">
        <v>2</v>
      </c>
      <c r="D14" s="80" t="s">
        <v>53</v>
      </c>
      <c r="E14" s="62" t="s">
        <v>53</v>
      </c>
      <c r="F14" s="147">
        <v>1</v>
      </c>
      <c r="G14" s="148">
        <f>SUM(F14*100/C14)</f>
        <v>50</v>
      </c>
      <c r="H14" s="82" t="s">
        <v>53</v>
      </c>
      <c r="I14" s="62" t="s">
        <v>53</v>
      </c>
      <c r="J14" s="158">
        <f>SUM(F14)</f>
        <v>1</v>
      </c>
      <c r="K14" s="164">
        <f>SUM(J14*100/C14)</f>
        <v>50</v>
      </c>
      <c r="L14" s="129">
        <v>3</v>
      </c>
      <c r="M14" s="80" t="s">
        <v>53</v>
      </c>
      <c r="N14" s="62" t="s">
        <v>53</v>
      </c>
      <c r="O14" s="81" t="s">
        <v>53</v>
      </c>
      <c r="P14" s="62" t="s">
        <v>53</v>
      </c>
      <c r="Q14" s="82" t="s">
        <v>53</v>
      </c>
      <c r="R14" s="83" t="s">
        <v>53</v>
      </c>
      <c r="S14" s="81" t="s">
        <v>53</v>
      </c>
      <c r="T14" s="84" t="s">
        <v>53</v>
      </c>
      <c r="U14" s="203">
        <f>SUM(C14+L14)</f>
        <v>5</v>
      </c>
      <c r="V14" s="206" t="s">
        <v>53</v>
      </c>
      <c r="W14" s="62" t="s">
        <v>53</v>
      </c>
      <c r="X14" s="200">
        <f>SUM(F14)</f>
        <v>1</v>
      </c>
      <c r="Y14" s="62">
        <f>SUM(X14*100/U14)</f>
        <v>20</v>
      </c>
      <c r="Z14" s="82" t="s">
        <v>53</v>
      </c>
      <c r="AA14" s="62" t="s">
        <v>53</v>
      </c>
      <c r="AB14" s="158">
        <f>SUM(X14)</f>
        <v>1</v>
      </c>
      <c r="AC14" s="164">
        <f>SUM(AB14*100/U14)</f>
        <v>20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s="6" customFormat="1" ht="21" customHeight="1">
      <c r="A15" s="38">
        <f>A13+1</f>
        <v>3</v>
      </c>
      <c r="B15" s="39" t="s">
        <v>24</v>
      </c>
      <c r="C15" s="85"/>
      <c r="D15" s="86"/>
      <c r="E15" s="63"/>
      <c r="F15" s="20"/>
      <c r="G15" s="63"/>
      <c r="H15" s="87"/>
      <c r="I15" s="63"/>
      <c r="J15" s="64"/>
      <c r="K15" s="78"/>
      <c r="L15" s="161"/>
      <c r="M15" s="86"/>
      <c r="N15" s="60"/>
      <c r="O15" s="20"/>
      <c r="P15" s="63"/>
      <c r="Q15" s="87"/>
      <c r="R15" s="88"/>
      <c r="S15" s="20"/>
      <c r="T15" s="89"/>
      <c r="U15" s="202"/>
      <c r="V15" s="179"/>
      <c r="W15" s="60"/>
      <c r="X15" s="20"/>
      <c r="Y15" s="63"/>
      <c r="Z15" s="87"/>
      <c r="AA15" s="63"/>
      <c r="AB15" s="64"/>
      <c r="AC15" s="78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</row>
    <row r="16" spans="1:47" s="3" customFormat="1" ht="21" customHeight="1">
      <c r="A16" s="38"/>
      <c r="B16" s="45" t="s">
        <v>25</v>
      </c>
      <c r="C16" s="79">
        <v>8</v>
      </c>
      <c r="D16" s="80" t="s">
        <v>53</v>
      </c>
      <c r="E16" s="62" t="s">
        <v>53</v>
      </c>
      <c r="F16" s="147">
        <v>3</v>
      </c>
      <c r="G16" s="148">
        <f>SUM(F16*100/C16)</f>
        <v>37.5</v>
      </c>
      <c r="H16" s="151">
        <v>1</v>
      </c>
      <c r="I16" s="62">
        <f>SUM(H16*100/C16)</f>
        <v>12.5</v>
      </c>
      <c r="J16" s="158">
        <f>SUM(F16+H16)</f>
        <v>4</v>
      </c>
      <c r="K16" s="164">
        <f>SUM(J16*100/C16)</f>
        <v>50</v>
      </c>
      <c r="L16" s="129">
        <v>7</v>
      </c>
      <c r="M16" s="80" t="s">
        <v>53</v>
      </c>
      <c r="N16" s="62" t="s">
        <v>53</v>
      </c>
      <c r="O16" s="81" t="s">
        <v>53</v>
      </c>
      <c r="P16" s="62" t="s">
        <v>53</v>
      </c>
      <c r="Q16" s="82" t="s">
        <v>53</v>
      </c>
      <c r="R16" s="62" t="s">
        <v>53</v>
      </c>
      <c r="S16" s="81" t="s">
        <v>53</v>
      </c>
      <c r="T16" s="84" t="s">
        <v>53</v>
      </c>
      <c r="U16" s="203">
        <f>SUM(C16+L16)</f>
        <v>15</v>
      </c>
      <c r="V16" s="205" t="s">
        <v>53</v>
      </c>
      <c r="W16" s="62" t="s">
        <v>53</v>
      </c>
      <c r="X16" s="199">
        <f>SUM(F16)</f>
        <v>3</v>
      </c>
      <c r="Y16" s="62">
        <f>SUM(X16*100/U16)</f>
        <v>20</v>
      </c>
      <c r="Z16" s="199">
        <f>SUM(H16)</f>
        <v>1</v>
      </c>
      <c r="AA16" s="62">
        <f>SUM(Z16*100/U16)</f>
        <v>6.666666666666667</v>
      </c>
      <c r="AB16" s="158">
        <f>SUM(X16+Z16)</f>
        <v>4</v>
      </c>
      <c r="AC16" s="164">
        <f>SUM(AB16*100/U16)</f>
        <v>26.666666666666668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s="3" customFormat="1" ht="21" customHeight="1">
      <c r="A17" s="38"/>
      <c r="B17" s="45" t="s">
        <v>55</v>
      </c>
      <c r="C17" s="79">
        <v>5</v>
      </c>
      <c r="D17" s="80" t="s">
        <v>53</v>
      </c>
      <c r="E17" s="62" t="s">
        <v>53</v>
      </c>
      <c r="F17" s="147">
        <v>2</v>
      </c>
      <c r="G17" s="148">
        <f>SUM(F17*100/C17)</f>
        <v>40</v>
      </c>
      <c r="H17" s="151" t="s">
        <v>53</v>
      </c>
      <c r="I17" s="62" t="s">
        <v>53</v>
      </c>
      <c r="J17" s="155">
        <f>SUM(F17)</f>
        <v>2</v>
      </c>
      <c r="K17" s="163">
        <f>SUM(J17*100/C17)</f>
        <v>40</v>
      </c>
      <c r="L17" s="129">
        <v>5</v>
      </c>
      <c r="M17" s="80" t="s">
        <v>53</v>
      </c>
      <c r="N17" s="59" t="s">
        <v>53</v>
      </c>
      <c r="O17" s="81" t="s">
        <v>53</v>
      </c>
      <c r="P17" s="62" t="s">
        <v>53</v>
      </c>
      <c r="Q17" s="82" t="s">
        <v>53</v>
      </c>
      <c r="R17" s="83" t="s">
        <v>53</v>
      </c>
      <c r="S17" s="81" t="s">
        <v>53</v>
      </c>
      <c r="T17" s="84" t="s">
        <v>53</v>
      </c>
      <c r="U17" s="201">
        <f>SUM(C17+L17)</f>
        <v>10</v>
      </c>
      <c r="V17" s="142" t="s">
        <v>53</v>
      </c>
      <c r="W17" s="59" t="s">
        <v>53</v>
      </c>
      <c r="X17" s="172">
        <f>SUM(F17)</f>
        <v>2</v>
      </c>
      <c r="Y17" s="62">
        <f>SUM(X17*100/U17)</f>
        <v>20</v>
      </c>
      <c r="Z17" s="152" t="s">
        <v>53</v>
      </c>
      <c r="AA17" s="62" t="s">
        <v>53</v>
      </c>
      <c r="AB17" s="155">
        <f>SUM(X17)</f>
        <v>2</v>
      </c>
      <c r="AC17" s="163">
        <f>SUM(AB17*100/U17)</f>
        <v>20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s="3" customFormat="1" ht="21" customHeight="1">
      <c r="A18" s="38"/>
      <c r="B18" s="45" t="s">
        <v>56</v>
      </c>
      <c r="C18" s="79">
        <v>1</v>
      </c>
      <c r="D18" s="80" t="s">
        <v>53</v>
      </c>
      <c r="E18" s="62" t="s">
        <v>53</v>
      </c>
      <c r="F18" s="147">
        <v>1</v>
      </c>
      <c r="G18" s="148">
        <f>SUM(F18*100/C18)</f>
        <v>100</v>
      </c>
      <c r="H18" s="151" t="s">
        <v>53</v>
      </c>
      <c r="I18" s="62" t="s">
        <v>53</v>
      </c>
      <c r="J18" s="155">
        <f>SUM(F18)</f>
        <v>1</v>
      </c>
      <c r="K18" s="163">
        <f>SUM(J18*100/C18)</f>
        <v>100</v>
      </c>
      <c r="L18" s="129" t="s">
        <v>53</v>
      </c>
      <c r="M18" s="80" t="s">
        <v>53</v>
      </c>
      <c r="N18" s="59" t="s">
        <v>53</v>
      </c>
      <c r="O18" s="81" t="s">
        <v>53</v>
      </c>
      <c r="P18" s="62" t="s">
        <v>53</v>
      </c>
      <c r="Q18" s="82" t="s">
        <v>53</v>
      </c>
      <c r="R18" s="83" t="s">
        <v>53</v>
      </c>
      <c r="S18" s="81" t="s">
        <v>53</v>
      </c>
      <c r="T18" s="84" t="s">
        <v>53</v>
      </c>
      <c r="U18" s="201">
        <f>SUM(C18)</f>
        <v>1</v>
      </c>
      <c r="V18" s="142" t="s">
        <v>53</v>
      </c>
      <c r="W18" s="59" t="s">
        <v>53</v>
      </c>
      <c r="X18" s="172">
        <f>SUM(F18)</f>
        <v>1</v>
      </c>
      <c r="Y18" s="62">
        <f>SUM(X18*100/U18)</f>
        <v>100</v>
      </c>
      <c r="Z18" s="82" t="s">
        <v>53</v>
      </c>
      <c r="AA18" s="62" t="s">
        <v>53</v>
      </c>
      <c r="AB18" s="155">
        <f>SUM(X18)</f>
        <v>1</v>
      </c>
      <c r="AC18" s="163">
        <f>SUM(AB18*100/U18)</f>
        <v>100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s="3" customFormat="1" ht="21" customHeight="1">
      <c r="A19" s="46">
        <f>A15+1</f>
        <v>4</v>
      </c>
      <c r="B19" s="47" t="s">
        <v>26</v>
      </c>
      <c r="C19" s="90">
        <v>2</v>
      </c>
      <c r="D19" s="91" t="s">
        <v>53</v>
      </c>
      <c r="E19" s="59" t="s">
        <v>53</v>
      </c>
      <c r="F19" s="18" t="s">
        <v>53</v>
      </c>
      <c r="G19" s="59" t="s">
        <v>53</v>
      </c>
      <c r="H19" s="152" t="s">
        <v>53</v>
      </c>
      <c r="I19" s="59" t="s">
        <v>53</v>
      </c>
      <c r="J19" s="156" t="s">
        <v>53</v>
      </c>
      <c r="K19" s="94" t="s">
        <v>53</v>
      </c>
      <c r="L19" s="159">
        <v>10</v>
      </c>
      <c r="M19" s="91" t="s">
        <v>53</v>
      </c>
      <c r="N19" s="59" t="s">
        <v>53</v>
      </c>
      <c r="O19" s="18">
        <v>1</v>
      </c>
      <c r="P19" s="62">
        <f>SUM(O19*100/L19)</f>
        <v>10</v>
      </c>
      <c r="Q19" s="92" t="s">
        <v>53</v>
      </c>
      <c r="R19" s="59" t="s">
        <v>53</v>
      </c>
      <c r="S19" s="155">
        <f>SUM(O19)</f>
        <v>1</v>
      </c>
      <c r="T19" s="163">
        <f>SUM(S19*100/L19)</f>
        <v>10</v>
      </c>
      <c r="U19" s="201">
        <f>SUM(C19+L19)</f>
        <v>12</v>
      </c>
      <c r="V19" s="205" t="s">
        <v>53</v>
      </c>
      <c r="W19" s="59" t="s">
        <v>53</v>
      </c>
      <c r="X19" s="172">
        <f>SUM(O19)</f>
        <v>1</v>
      </c>
      <c r="Y19" s="62">
        <f>SUM(X19*100/U19)</f>
        <v>8.333333333333334</v>
      </c>
      <c r="Z19" s="92" t="s">
        <v>53</v>
      </c>
      <c r="AA19" s="59" t="s">
        <v>53</v>
      </c>
      <c r="AB19" s="155">
        <f>SUM(X19)</f>
        <v>1</v>
      </c>
      <c r="AC19" s="163">
        <f>SUM(AB19*100/U19)</f>
        <v>8.333333333333334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s="7" customFormat="1" ht="21" customHeight="1">
      <c r="A20" s="38">
        <f>A19+1</f>
        <v>5</v>
      </c>
      <c r="B20" s="39" t="s">
        <v>27</v>
      </c>
      <c r="C20" s="85"/>
      <c r="D20" s="86"/>
      <c r="E20" s="63"/>
      <c r="F20" s="20"/>
      <c r="G20" s="63"/>
      <c r="H20" s="153"/>
      <c r="I20" s="63"/>
      <c r="J20" s="64"/>
      <c r="K20" s="78"/>
      <c r="L20" s="162"/>
      <c r="M20" s="86"/>
      <c r="N20" s="63"/>
      <c r="O20" s="20"/>
      <c r="P20" s="63"/>
      <c r="Q20" s="87"/>
      <c r="R20" s="88"/>
      <c r="S20" s="64"/>
      <c r="T20" s="78"/>
      <c r="U20" s="177"/>
      <c r="V20" s="178"/>
      <c r="W20" s="60"/>
      <c r="X20" s="64"/>
      <c r="Y20" s="60"/>
      <c r="Z20" s="168"/>
      <c r="AA20" s="88"/>
      <c r="AB20" s="64"/>
      <c r="AC20" s="78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s="7" customFormat="1" ht="21" customHeight="1">
      <c r="A21" s="38"/>
      <c r="B21" s="45" t="s">
        <v>42</v>
      </c>
      <c r="C21" s="79">
        <v>5</v>
      </c>
      <c r="D21" s="80" t="s">
        <v>53</v>
      </c>
      <c r="E21" s="62" t="s">
        <v>53</v>
      </c>
      <c r="F21" s="81" t="s">
        <v>53</v>
      </c>
      <c r="G21" s="62" t="s">
        <v>53</v>
      </c>
      <c r="H21" s="151">
        <v>1</v>
      </c>
      <c r="I21" s="62">
        <f>SUM(H21*100/C21)</f>
        <v>20</v>
      </c>
      <c r="J21" s="158">
        <f>SUM(H21)</f>
        <v>1</v>
      </c>
      <c r="K21" s="164">
        <f>SUM(J21*100/C21)</f>
        <v>20</v>
      </c>
      <c r="L21" s="129">
        <v>12</v>
      </c>
      <c r="M21" s="80">
        <v>1</v>
      </c>
      <c r="N21" s="62">
        <f>SUM(M21*100/L21)</f>
        <v>8.333333333333334</v>
      </c>
      <c r="O21" s="81">
        <v>1</v>
      </c>
      <c r="P21" s="62">
        <f>SUM(O21*100/L21)</f>
        <v>8.333333333333334</v>
      </c>
      <c r="Q21" s="82">
        <v>1</v>
      </c>
      <c r="R21" s="62">
        <f>SUM(Q21*100/L21)</f>
        <v>8.333333333333334</v>
      </c>
      <c r="S21" s="158">
        <f>SUM(M21+O21+Q21)</f>
        <v>3</v>
      </c>
      <c r="T21" s="164">
        <f>SUM(S21*100/L21)</f>
        <v>25</v>
      </c>
      <c r="U21" s="204">
        <f>SUM(C21+L21)</f>
        <v>17</v>
      </c>
      <c r="V21" s="158">
        <f>SUM(M21)</f>
        <v>1</v>
      </c>
      <c r="W21" s="62">
        <f>SUM(V21*100/U21)</f>
        <v>5.882352941176471</v>
      </c>
      <c r="X21" s="200">
        <f>SUM(O21)</f>
        <v>1</v>
      </c>
      <c r="Y21" s="62">
        <f>SUM(X21*100/U21)</f>
        <v>5.882352941176471</v>
      </c>
      <c r="Z21" s="200">
        <f>SUM(H21+Q21)</f>
        <v>2</v>
      </c>
      <c r="AA21" s="62">
        <f>SUM(Z21*100/U21)</f>
        <v>11.764705882352942</v>
      </c>
      <c r="AB21" s="158">
        <f>SUM(V21+X21+Z21)</f>
        <v>4</v>
      </c>
      <c r="AC21" s="164">
        <f>SUM(AB21*100/U21)</f>
        <v>23.529411764705884</v>
      </c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s="3" customFormat="1" ht="21" customHeight="1">
      <c r="A22" s="48">
        <f>A20+1</f>
        <v>6</v>
      </c>
      <c r="B22" s="49" t="s">
        <v>28</v>
      </c>
      <c r="C22" s="95" t="s">
        <v>53</v>
      </c>
      <c r="D22" s="96" t="s">
        <v>53</v>
      </c>
      <c r="E22" s="97" t="s">
        <v>53</v>
      </c>
      <c r="F22" s="19" t="s">
        <v>53</v>
      </c>
      <c r="G22" s="97" t="s">
        <v>53</v>
      </c>
      <c r="H22" s="154" t="s">
        <v>53</v>
      </c>
      <c r="I22" s="97" t="s">
        <v>53</v>
      </c>
      <c r="J22" s="157" t="s">
        <v>53</v>
      </c>
      <c r="K22" s="100" t="s">
        <v>53</v>
      </c>
      <c r="L22" s="128" t="s">
        <v>53</v>
      </c>
      <c r="M22" s="101" t="s">
        <v>53</v>
      </c>
      <c r="N22" s="102" t="s">
        <v>53</v>
      </c>
      <c r="O22" s="103" t="s">
        <v>53</v>
      </c>
      <c r="P22" s="97" t="s">
        <v>53</v>
      </c>
      <c r="Q22" s="104" t="s">
        <v>53</v>
      </c>
      <c r="R22" s="99" t="s">
        <v>53</v>
      </c>
      <c r="S22" s="103" t="s">
        <v>53</v>
      </c>
      <c r="T22" s="100" t="s">
        <v>53</v>
      </c>
      <c r="U22" s="132" t="s">
        <v>53</v>
      </c>
      <c r="V22" s="180" t="s">
        <v>53</v>
      </c>
      <c r="W22" s="97" t="s">
        <v>53</v>
      </c>
      <c r="X22" s="19" t="s">
        <v>53</v>
      </c>
      <c r="Y22" s="97" t="s">
        <v>53</v>
      </c>
      <c r="Z22" s="98" t="s">
        <v>53</v>
      </c>
      <c r="AA22" s="99" t="s">
        <v>53</v>
      </c>
      <c r="AB22" s="19" t="s">
        <v>53</v>
      </c>
      <c r="AC22" s="100" t="s">
        <v>53</v>
      </c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29" s="12" customFormat="1" ht="21" customHeight="1">
      <c r="A23" s="301" t="s">
        <v>29</v>
      </c>
      <c r="B23" s="303"/>
      <c r="C23" s="132">
        <f>SUM(C10:C22)</f>
        <v>30</v>
      </c>
      <c r="D23" s="208" t="s">
        <v>53</v>
      </c>
      <c r="E23" s="224" t="s">
        <v>53</v>
      </c>
      <c r="F23" s="225">
        <f>SUM(F10:F22)</f>
        <v>7</v>
      </c>
      <c r="G23" s="226">
        <f aca="true" t="shared" si="0" ref="G23:G29">SUM(F23*100/C23)</f>
        <v>23.333333333333332</v>
      </c>
      <c r="H23" s="227">
        <f>SUM(H10:H22)</f>
        <v>3</v>
      </c>
      <c r="I23" s="226">
        <f>SUM(H23*100/C23)</f>
        <v>10</v>
      </c>
      <c r="J23" s="225">
        <f>SUM(J10:J22)</f>
        <v>10</v>
      </c>
      <c r="K23" s="226">
        <f aca="true" t="shared" si="1" ref="K23:K29">SUM(J23*100/C23)</f>
        <v>33.333333333333336</v>
      </c>
      <c r="L23" s="228">
        <f>SUM(L10:L22)</f>
        <v>44</v>
      </c>
      <c r="M23" s="208">
        <f>SUM(M10:M22)</f>
        <v>1</v>
      </c>
      <c r="N23" s="226">
        <f>SUM(M23*100/L23)</f>
        <v>2.272727272727273</v>
      </c>
      <c r="O23" s="225">
        <f>SUM(O10:O22)</f>
        <v>2</v>
      </c>
      <c r="P23" s="226">
        <f>SUM(O23*100/L23)</f>
        <v>4.545454545454546</v>
      </c>
      <c r="Q23" s="227">
        <f>SUM(Q10:Q22)</f>
        <v>1</v>
      </c>
      <c r="R23" s="226">
        <f>SUM(Q23*100/L23)</f>
        <v>2.272727272727273</v>
      </c>
      <c r="S23" s="225">
        <f>SUM(S10:S22)</f>
        <v>4</v>
      </c>
      <c r="T23" s="226">
        <f>SUM(S23*100/L23)</f>
        <v>9.090909090909092</v>
      </c>
      <c r="U23" s="228">
        <f>SUM(U10:U22)</f>
        <v>74</v>
      </c>
      <c r="V23" s="229">
        <f>SUM(V10:V22)</f>
        <v>1</v>
      </c>
      <c r="W23" s="226">
        <f>SUM(V23*100/U23)</f>
        <v>1.3513513513513513</v>
      </c>
      <c r="X23" s="230">
        <f>SUM(X10:X22)</f>
        <v>9</v>
      </c>
      <c r="Y23" s="226">
        <f aca="true" t="shared" si="2" ref="Y23:Y29">SUM(X23*100/U23)</f>
        <v>12.162162162162161</v>
      </c>
      <c r="Z23" s="231">
        <f>SUM(Z10:Z22)</f>
        <v>4</v>
      </c>
      <c r="AA23" s="226">
        <f aca="true" t="shared" si="3" ref="AA23:AA29">SUM(Z23*100/U23)</f>
        <v>5.405405405405405</v>
      </c>
      <c r="AB23" s="230">
        <f>SUM(AB10:AB22)</f>
        <v>14</v>
      </c>
      <c r="AC23" s="232">
        <f aca="true" t="shared" si="4" ref="AC23:AC29">SUM(AB23*100/U23)</f>
        <v>18.91891891891892</v>
      </c>
    </row>
    <row r="24" spans="1:29" s="12" customFormat="1" ht="21" customHeight="1">
      <c r="A24" s="42">
        <v>7</v>
      </c>
      <c r="B24" s="43" t="s">
        <v>47</v>
      </c>
      <c r="C24" s="74">
        <v>5</v>
      </c>
      <c r="D24" s="75" t="s">
        <v>53</v>
      </c>
      <c r="E24" s="60" t="s">
        <v>53</v>
      </c>
      <c r="F24" s="165">
        <v>1</v>
      </c>
      <c r="G24" s="148">
        <f t="shared" si="0"/>
        <v>20</v>
      </c>
      <c r="H24" s="167">
        <v>1</v>
      </c>
      <c r="I24" s="61">
        <f>SUM(H24*100/C24)</f>
        <v>20</v>
      </c>
      <c r="J24" s="155">
        <f>SUM(F24+H24)</f>
        <v>2</v>
      </c>
      <c r="K24" s="163">
        <f t="shared" si="1"/>
        <v>40</v>
      </c>
      <c r="L24" s="74">
        <v>5</v>
      </c>
      <c r="M24" s="75" t="s">
        <v>53</v>
      </c>
      <c r="N24" s="63" t="s">
        <v>53</v>
      </c>
      <c r="O24" s="64">
        <v>1</v>
      </c>
      <c r="P24" s="62">
        <f>SUM(O24*100/L24)</f>
        <v>20</v>
      </c>
      <c r="Q24" s="76" t="s">
        <v>53</v>
      </c>
      <c r="R24" s="59" t="s">
        <v>53</v>
      </c>
      <c r="S24" s="155">
        <f>SUM(O24)</f>
        <v>1</v>
      </c>
      <c r="T24" s="163">
        <f>SUM(S24*100/L24)</f>
        <v>20</v>
      </c>
      <c r="U24" s="176">
        <f>SUM(C24+L24)</f>
        <v>10</v>
      </c>
      <c r="V24" s="158" t="s">
        <v>53</v>
      </c>
      <c r="W24" s="62" t="s">
        <v>53</v>
      </c>
      <c r="X24" s="158">
        <f>SUM(F24+O24)</f>
        <v>2</v>
      </c>
      <c r="Y24" s="62">
        <f t="shared" si="2"/>
        <v>20</v>
      </c>
      <c r="Z24" s="158">
        <f>SUM(H24)</f>
        <v>1</v>
      </c>
      <c r="AA24" s="62">
        <f t="shared" si="3"/>
        <v>10</v>
      </c>
      <c r="AB24" s="158">
        <f>SUM(X24+Z24)</f>
        <v>3</v>
      </c>
      <c r="AC24" s="164">
        <f t="shared" si="4"/>
        <v>30</v>
      </c>
    </row>
    <row r="25" spans="1:29" s="12" customFormat="1" ht="21" customHeight="1">
      <c r="A25" s="42">
        <v>8</v>
      </c>
      <c r="B25" s="43" t="s">
        <v>54</v>
      </c>
      <c r="C25" s="74">
        <v>29</v>
      </c>
      <c r="D25" s="75" t="s">
        <v>53</v>
      </c>
      <c r="E25" s="60" t="s">
        <v>53</v>
      </c>
      <c r="F25" s="166">
        <v>12</v>
      </c>
      <c r="G25" s="148">
        <f t="shared" si="0"/>
        <v>41.37931034482759</v>
      </c>
      <c r="H25" s="168">
        <v>4</v>
      </c>
      <c r="I25" s="62">
        <f>SUM(H25*100/C25)</f>
        <v>13.793103448275861</v>
      </c>
      <c r="J25" s="155">
        <f>SUM(F25+H25)</f>
        <v>16</v>
      </c>
      <c r="K25" s="163">
        <f t="shared" si="1"/>
        <v>55.172413793103445</v>
      </c>
      <c r="L25" s="74" t="s">
        <v>53</v>
      </c>
      <c r="M25" s="75" t="s">
        <v>53</v>
      </c>
      <c r="N25" s="59" t="s">
        <v>53</v>
      </c>
      <c r="O25" s="64" t="s">
        <v>53</v>
      </c>
      <c r="P25" s="59" t="s">
        <v>53</v>
      </c>
      <c r="Q25" s="76" t="s">
        <v>53</v>
      </c>
      <c r="R25" s="59" t="s">
        <v>53</v>
      </c>
      <c r="S25" s="64" t="s">
        <v>53</v>
      </c>
      <c r="T25" s="59" t="s">
        <v>53</v>
      </c>
      <c r="U25" s="176">
        <f>SUM(C25)</f>
        <v>29</v>
      </c>
      <c r="V25" s="158" t="s">
        <v>53</v>
      </c>
      <c r="W25" s="62" t="s">
        <v>53</v>
      </c>
      <c r="X25" s="158">
        <f>SUM(F25)</f>
        <v>12</v>
      </c>
      <c r="Y25" s="62">
        <f t="shared" si="2"/>
        <v>41.37931034482759</v>
      </c>
      <c r="Z25" s="158">
        <f>SUM(H25)</f>
        <v>4</v>
      </c>
      <c r="AA25" s="62">
        <f t="shared" si="3"/>
        <v>13.793103448275861</v>
      </c>
      <c r="AB25" s="158">
        <f>SUM(X25+Z25)</f>
        <v>16</v>
      </c>
      <c r="AC25" s="164">
        <f t="shared" si="4"/>
        <v>55.172413793103445</v>
      </c>
    </row>
    <row r="26" spans="1:29" s="186" customFormat="1" ht="21" customHeight="1">
      <c r="A26" s="42">
        <v>9</v>
      </c>
      <c r="B26" s="43" t="s">
        <v>43</v>
      </c>
      <c r="C26" s="74">
        <v>23</v>
      </c>
      <c r="D26" s="75">
        <v>2</v>
      </c>
      <c r="E26" s="60">
        <f>SUM(D26*100/C26)</f>
        <v>8.695652173913043</v>
      </c>
      <c r="F26" s="166">
        <v>8</v>
      </c>
      <c r="G26" s="150">
        <f t="shared" si="0"/>
        <v>34.78260869565217</v>
      </c>
      <c r="H26" s="168">
        <v>3</v>
      </c>
      <c r="I26" s="63">
        <f>SUM(H26*100/C26)</f>
        <v>13.043478260869565</v>
      </c>
      <c r="J26" s="190">
        <f>SUM(D26+F26+H26)</f>
        <v>13</v>
      </c>
      <c r="K26" s="191">
        <f t="shared" si="1"/>
        <v>56.52173913043478</v>
      </c>
      <c r="L26" s="74" t="s">
        <v>53</v>
      </c>
      <c r="M26" s="192" t="s">
        <v>53</v>
      </c>
      <c r="N26" s="193" t="s">
        <v>53</v>
      </c>
      <c r="O26" s="64" t="s">
        <v>53</v>
      </c>
      <c r="P26" s="193" t="s">
        <v>53</v>
      </c>
      <c r="Q26" s="76" t="s">
        <v>53</v>
      </c>
      <c r="R26" s="194" t="s">
        <v>53</v>
      </c>
      <c r="S26" s="195" t="s">
        <v>53</v>
      </c>
      <c r="T26" s="196" t="s">
        <v>53</v>
      </c>
      <c r="U26" s="177">
        <f>SUM(C26)</f>
        <v>23</v>
      </c>
      <c r="V26" s="207">
        <f>SUM(D26)</f>
        <v>2</v>
      </c>
      <c r="W26" s="60">
        <f>SUM(V26*100/U26)</f>
        <v>8.695652173913043</v>
      </c>
      <c r="X26" s="207">
        <f>SUM(F26)</f>
        <v>8</v>
      </c>
      <c r="Y26" s="60">
        <f t="shared" si="2"/>
        <v>34.78260869565217</v>
      </c>
      <c r="Z26" s="207">
        <f>SUM(H26)</f>
        <v>3</v>
      </c>
      <c r="AA26" s="60">
        <f t="shared" si="3"/>
        <v>13.043478260869565</v>
      </c>
      <c r="AB26" s="197">
        <f>SUM(V26+X26+Z26)</f>
        <v>13</v>
      </c>
      <c r="AC26" s="198">
        <f t="shared" si="4"/>
        <v>56.52173913043478</v>
      </c>
    </row>
    <row r="27" spans="1:29" s="12" customFormat="1" ht="21" customHeight="1">
      <c r="A27" s="301" t="s">
        <v>2</v>
      </c>
      <c r="B27" s="302"/>
      <c r="C27" s="228">
        <f>SUM(C24:C26)</f>
        <v>57</v>
      </c>
      <c r="D27" s="230">
        <f>SUM(D24:D26)</f>
        <v>2</v>
      </c>
      <c r="E27" s="226">
        <f>SUM(D27*100/C27)</f>
        <v>3.508771929824561</v>
      </c>
      <c r="F27" s="230">
        <f>SUM(F24:F26)</f>
        <v>21</v>
      </c>
      <c r="G27" s="226">
        <f t="shared" si="0"/>
        <v>36.8421052631579</v>
      </c>
      <c r="H27" s="230">
        <f>SUM(H24:H26)</f>
        <v>8</v>
      </c>
      <c r="I27" s="226">
        <f>SUM(H27*100/C27)</f>
        <v>14.035087719298245</v>
      </c>
      <c r="J27" s="230">
        <f>SUM(J24:J26)</f>
        <v>31</v>
      </c>
      <c r="K27" s="226">
        <f t="shared" si="1"/>
        <v>54.3859649122807</v>
      </c>
      <c r="L27" s="228">
        <f>SUM(L24:L26)</f>
        <v>5</v>
      </c>
      <c r="M27" s="209" t="s">
        <v>53</v>
      </c>
      <c r="N27" s="233" t="s">
        <v>53</v>
      </c>
      <c r="O27" s="230">
        <f>SUM(O24:O26)</f>
        <v>1</v>
      </c>
      <c r="P27" s="226">
        <f>SUM(O27*100/L27)</f>
        <v>20</v>
      </c>
      <c r="Q27" s="231" t="s">
        <v>53</v>
      </c>
      <c r="R27" s="233" t="s">
        <v>53</v>
      </c>
      <c r="S27" s="230">
        <f>SUM(S24:S26)</f>
        <v>1</v>
      </c>
      <c r="T27" s="226">
        <f>SUM(S27*100/L27)</f>
        <v>20</v>
      </c>
      <c r="U27" s="228">
        <f>SUM(U24:U26)</f>
        <v>62</v>
      </c>
      <c r="V27" s="209">
        <f>SUM(V26)</f>
        <v>2</v>
      </c>
      <c r="W27" s="226">
        <f>SUM(V27*100/U27)</f>
        <v>3.225806451612903</v>
      </c>
      <c r="X27" s="230">
        <f>SUM(X24:X26)</f>
        <v>22</v>
      </c>
      <c r="Y27" s="226">
        <f t="shared" si="2"/>
        <v>35.483870967741936</v>
      </c>
      <c r="Z27" s="230">
        <f>SUM(Z24:Z26)</f>
        <v>8</v>
      </c>
      <c r="AA27" s="226">
        <f t="shared" si="3"/>
        <v>12.903225806451612</v>
      </c>
      <c r="AB27" s="230">
        <f>SUM(AB24:AB26)</f>
        <v>32</v>
      </c>
      <c r="AC27" s="232">
        <f t="shared" si="4"/>
        <v>51.61290322580645</v>
      </c>
    </row>
    <row r="28" spans="1:29" s="12" customFormat="1" ht="21" customHeight="1">
      <c r="A28" s="38">
        <v>10</v>
      </c>
      <c r="B28" s="50" t="s">
        <v>3</v>
      </c>
      <c r="C28" s="85">
        <v>7</v>
      </c>
      <c r="D28" s="86" t="s">
        <v>53</v>
      </c>
      <c r="E28" s="63" t="s">
        <v>53</v>
      </c>
      <c r="F28" s="165">
        <v>1</v>
      </c>
      <c r="G28" s="148">
        <f t="shared" si="0"/>
        <v>14.285714285714286</v>
      </c>
      <c r="H28" s="105" t="s">
        <v>53</v>
      </c>
      <c r="I28" s="61" t="s">
        <v>53</v>
      </c>
      <c r="J28" s="155">
        <f>SUM(F28)</f>
        <v>1</v>
      </c>
      <c r="K28" s="163">
        <f t="shared" si="1"/>
        <v>14.285714285714286</v>
      </c>
      <c r="L28" s="85">
        <v>5</v>
      </c>
      <c r="M28" s="86" t="s">
        <v>53</v>
      </c>
      <c r="N28" s="63" t="s">
        <v>53</v>
      </c>
      <c r="O28" s="20" t="s">
        <v>53</v>
      </c>
      <c r="P28" s="63" t="s">
        <v>53</v>
      </c>
      <c r="Q28" s="105">
        <v>1</v>
      </c>
      <c r="R28" s="62">
        <f>SUM(Q28*100/L28)</f>
        <v>20</v>
      </c>
      <c r="S28" s="155">
        <f>SUM(Q28)</f>
        <v>1</v>
      </c>
      <c r="T28" s="163">
        <f>SUM(S28*100/L28)</f>
        <v>20</v>
      </c>
      <c r="U28" s="176">
        <f>SUM(C28+L28)</f>
        <v>12</v>
      </c>
      <c r="V28" s="158" t="s">
        <v>53</v>
      </c>
      <c r="W28" s="62" t="s">
        <v>53</v>
      </c>
      <c r="X28" s="158">
        <f>SUM(F28)</f>
        <v>1</v>
      </c>
      <c r="Y28" s="62">
        <f t="shared" si="2"/>
        <v>8.333333333333334</v>
      </c>
      <c r="Z28" s="158">
        <f>SUM(Q28)</f>
        <v>1</v>
      </c>
      <c r="AA28" s="62">
        <f t="shared" si="3"/>
        <v>8.333333333333334</v>
      </c>
      <c r="AB28" s="158">
        <f>SUM(X28+Z28)</f>
        <v>2</v>
      </c>
      <c r="AC28" s="164">
        <f t="shared" si="4"/>
        <v>16.666666666666668</v>
      </c>
    </row>
    <row r="29" spans="1:29" s="12" customFormat="1" ht="21" customHeight="1">
      <c r="A29" s="46">
        <v>11</v>
      </c>
      <c r="B29" s="51" t="s">
        <v>4</v>
      </c>
      <c r="C29" s="90">
        <v>16</v>
      </c>
      <c r="D29" s="91" t="s">
        <v>53</v>
      </c>
      <c r="E29" s="59" t="s">
        <v>53</v>
      </c>
      <c r="F29" s="145">
        <v>2</v>
      </c>
      <c r="G29" s="148">
        <f t="shared" si="0"/>
        <v>12.5</v>
      </c>
      <c r="H29" s="170">
        <v>1</v>
      </c>
      <c r="I29" s="62">
        <f>SUM(H29*100/C29)</f>
        <v>6.25</v>
      </c>
      <c r="J29" s="155">
        <f>SUM(F29+H29)</f>
        <v>3</v>
      </c>
      <c r="K29" s="163">
        <f t="shared" si="1"/>
        <v>18.75</v>
      </c>
      <c r="L29" s="90">
        <v>2</v>
      </c>
      <c r="M29" s="91" t="s">
        <v>53</v>
      </c>
      <c r="N29" s="59" t="s">
        <v>53</v>
      </c>
      <c r="O29" s="18" t="s">
        <v>53</v>
      </c>
      <c r="P29" s="59" t="s">
        <v>53</v>
      </c>
      <c r="Q29" s="106" t="s">
        <v>53</v>
      </c>
      <c r="R29" s="93" t="s">
        <v>53</v>
      </c>
      <c r="S29" s="18" t="s">
        <v>53</v>
      </c>
      <c r="T29" s="94" t="s">
        <v>53</v>
      </c>
      <c r="U29" s="176">
        <f>SUM(C29+L29)</f>
        <v>18</v>
      </c>
      <c r="V29" s="158" t="s">
        <v>53</v>
      </c>
      <c r="W29" s="62" t="s">
        <v>53</v>
      </c>
      <c r="X29" s="158">
        <f>SUM(F29)</f>
        <v>2</v>
      </c>
      <c r="Y29" s="62">
        <f t="shared" si="2"/>
        <v>11.11111111111111</v>
      </c>
      <c r="Z29" s="158">
        <f>SUM(H29)</f>
        <v>1</v>
      </c>
      <c r="AA29" s="62">
        <f t="shared" si="3"/>
        <v>5.555555555555555</v>
      </c>
      <c r="AB29" s="158">
        <f>SUM(X29+Z29)</f>
        <v>3</v>
      </c>
      <c r="AC29" s="164">
        <f t="shared" si="4"/>
        <v>16.666666666666668</v>
      </c>
    </row>
    <row r="30" spans="1:29" s="12" customFormat="1" ht="21" customHeight="1">
      <c r="A30" s="46">
        <v>12</v>
      </c>
      <c r="B30" s="51" t="s">
        <v>30</v>
      </c>
      <c r="C30" s="90">
        <v>7</v>
      </c>
      <c r="D30" s="91" t="s">
        <v>53</v>
      </c>
      <c r="E30" s="59" t="s">
        <v>53</v>
      </c>
      <c r="F30" s="145" t="s">
        <v>53</v>
      </c>
      <c r="G30" s="143" t="s">
        <v>53</v>
      </c>
      <c r="H30" s="170" t="s">
        <v>53</v>
      </c>
      <c r="I30" s="59" t="s">
        <v>53</v>
      </c>
      <c r="J30" s="172" t="s">
        <v>53</v>
      </c>
      <c r="K30" s="163" t="s">
        <v>53</v>
      </c>
      <c r="L30" s="90">
        <v>2</v>
      </c>
      <c r="M30" s="91" t="s">
        <v>53</v>
      </c>
      <c r="N30" s="59" t="s">
        <v>53</v>
      </c>
      <c r="O30" s="18" t="s">
        <v>53</v>
      </c>
      <c r="P30" s="59" t="s">
        <v>53</v>
      </c>
      <c r="Q30" s="106" t="s">
        <v>53</v>
      </c>
      <c r="R30" s="59" t="s">
        <v>53</v>
      </c>
      <c r="S30" s="18" t="s">
        <v>53</v>
      </c>
      <c r="T30" s="59" t="s">
        <v>53</v>
      </c>
      <c r="U30" s="176">
        <f>SUM(C30+L30)</f>
        <v>9</v>
      </c>
      <c r="V30" s="91" t="s">
        <v>53</v>
      </c>
      <c r="W30" s="59" t="s">
        <v>53</v>
      </c>
      <c r="X30" s="18" t="s">
        <v>53</v>
      </c>
      <c r="Y30" s="59" t="s">
        <v>53</v>
      </c>
      <c r="Z30" s="106" t="s">
        <v>53</v>
      </c>
      <c r="AA30" s="59" t="s">
        <v>53</v>
      </c>
      <c r="AB30" s="18" t="s">
        <v>53</v>
      </c>
      <c r="AC30" s="94" t="s">
        <v>53</v>
      </c>
    </row>
    <row r="31" spans="1:29" s="12" customFormat="1" ht="21" customHeight="1">
      <c r="A31" s="46">
        <v>13</v>
      </c>
      <c r="B31" s="50" t="s">
        <v>31</v>
      </c>
      <c r="C31" s="79">
        <v>10</v>
      </c>
      <c r="D31" s="80" t="s">
        <v>53</v>
      </c>
      <c r="E31" s="62" t="s">
        <v>53</v>
      </c>
      <c r="F31" s="169">
        <v>3</v>
      </c>
      <c r="G31" s="148">
        <f>SUM(F31*100/C31)</f>
        <v>30</v>
      </c>
      <c r="H31" s="171">
        <v>1</v>
      </c>
      <c r="I31" s="65">
        <f>SUM(H31*100/C31)</f>
        <v>10</v>
      </c>
      <c r="J31" s="158">
        <f>SUM(F31+H31)</f>
        <v>4</v>
      </c>
      <c r="K31" s="164">
        <f>SUM(J31*100/C31)</f>
        <v>40</v>
      </c>
      <c r="L31" s="79">
        <v>2</v>
      </c>
      <c r="M31" s="80" t="s">
        <v>53</v>
      </c>
      <c r="N31" s="62" t="s">
        <v>53</v>
      </c>
      <c r="O31" s="81">
        <v>1</v>
      </c>
      <c r="P31" s="62">
        <f>SUM(O31*100/L31)</f>
        <v>50</v>
      </c>
      <c r="Q31" s="113" t="s">
        <v>53</v>
      </c>
      <c r="R31" s="97" t="s">
        <v>53</v>
      </c>
      <c r="S31" s="155">
        <f>SUM(O31)</f>
        <v>1</v>
      </c>
      <c r="T31" s="163">
        <f>SUM(S31*100/L31)</f>
        <v>50</v>
      </c>
      <c r="U31" s="176">
        <f>SUM(C31+L31)</f>
        <v>12</v>
      </c>
      <c r="V31" s="158" t="s">
        <v>53</v>
      </c>
      <c r="W31" s="62" t="s">
        <v>53</v>
      </c>
      <c r="X31" s="158">
        <f>SUM(F31+O31)</f>
        <v>4</v>
      </c>
      <c r="Y31" s="62">
        <f>SUM(X31*100/U31)</f>
        <v>33.333333333333336</v>
      </c>
      <c r="Z31" s="158">
        <f>SUM(H31)</f>
        <v>1</v>
      </c>
      <c r="AA31" s="62">
        <f>SUM(Z31*100/U31)</f>
        <v>8.333333333333334</v>
      </c>
      <c r="AB31" s="158">
        <f>SUM(X31+Z31)</f>
        <v>5</v>
      </c>
      <c r="AC31" s="164">
        <f>SUM(AB31*100/U31)</f>
        <v>41.666666666666664</v>
      </c>
    </row>
    <row r="32" spans="1:29" s="12" customFormat="1" ht="21" customHeight="1">
      <c r="A32" s="301" t="s">
        <v>5</v>
      </c>
      <c r="B32" s="302"/>
      <c r="C32" s="228">
        <f>SUM(C28:C31)</f>
        <v>40</v>
      </c>
      <c r="D32" s="209" t="s">
        <v>53</v>
      </c>
      <c r="E32" s="233" t="s">
        <v>53</v>
      </c>
      <c r="F32" s="230">
        <f>SUM(F28:F31)</f>
        <v>6</v>
      </c>
      <c r="G32" s="226">
        <f>SUM(F32*100/C32)</f>
        <v>15</v>
      </c>
      <c r="H32" s="231">
        <f>SUM(H28:H31)</f>
        <v>2</v>
      </c>
      <c r="I32" s="226">
        <f>SUM(H32*100/C32)</f>
        <v>5</v>
      </c>
      <c r="J32" s="230">
        <f>SUM(J28:J31)</f>
        <v>8</v>
      </c>
      <c r="K32" s="226">
        <f>SUM(J32*100/C32)</f>
        <v>20</v>
      </c>
      <c r="L32" s="228">
        <f>SUM(L28:L31)</f>
        <v>11</v>
      </c>
      <c r="M32" s="209" t="s">
        <v>53</v>
      </c>
      <c r="N32" s="233" t="s">
        <v>53</v>
      </c>
      <c r="O32" s="230">
        <f>SUM(O28:O31)</f>
        <v>1</v>
      </c>
      <c r="P32" s="226">
        <f>SUM(O32*100/L32)</f>
        <v>9.090909090909092</v>
      </c>
      <c r="Q32" s="231">
        <f>SUM(Q28:Q31)</f>
        <v>1</v>
      </c>
      <c r="R32" s="226">
        <f>SUM(Q32*100/L32)</f>
        <v>9.090909090909092</v>
      </c>
      <c r="S32" s="230">
        <f>SUM(S28:S31)</f>
        <v>2</v>
      </c>
      <c r="T32" s="226">
        <f>SUM(S32*100/L32)</f>
        <v>18.181818181818183</v>
      </c>
      <c r="U32" s="228">
        <f>SUM(U28:U31)</f>
        <v>51</v>
      </c>
      <c r="V32" s="209" t="s">
        <v>53</v>
      </c>
      <c r="W32" s="233" t="s">
        <v>53</v>
      </c>
      <c r="X32" s="230">
        <f>SUM(X28:X31)</f>
        <v>7</v>
      </c>
      <c r="Y32" s="226">
        <f>SUM(X32*100/U32)</f>
        <v>13.72549019607843</v>
      </c>
      <c r="Z32" s="230">
        <f>SUM(Z28:Z31)</f>
        <v>3</v>
      </c>
      <c r="AA32" s="226">
        <f>SUM(Z32*100/U32)</f>
        <v>5.882352941176471</v>
      </c>
      <c r="AB32" s="230">
        <f>SUM(AB28:AB31)</f>
        <v>10</v>
      </c>
      <c r="AC32" s="232">
        <f>SUM(AB32*100/U32)</f>
        <v>19.607843137254903</v>
      </c>
    </row>
    <row r="33" spans="1:29" s="12" customFormat="1" ht="21" customHeight="1">
      <c r="A33" s="38">
        <f>+A31+1</f>
        <v>14</v>
      </c>
      <c r="B33" s="50" t="s">
        <v>8</v>
      </c>
      <c r="C33" s="107">
        <v>2</v>
      </c>
      <c r="D33" s="91" t="s">
        <v>53</v>
      </c>
      <c r="E33" s="59" t="s">
        <v>53</v>
      </c>
      <c r="F33" s="145" t="s">
        <v>53</v>
      </c>
      <c r="G33" s="143" t="s">
        <v>53</v>
      </c>
      <c r="H33" s="170" t="s">
        <v>53</v>
      </c>
      <c r="I33" s="59" t="s">
        <v>53</v>
      </c>
      <c r="J33" s="172" t="s">
        <v>53</v>
      </c>
      <c r="K33" s="163" t="s">
        <v>53</v>
      </c>
      <c r="L33" s="107">
        <v>2</v>
      </c>
      <c r="M33" s="108" t="s">
        <v>53</v>
      </c>
      <c r="N33" s="63" t="s">
        <v>53</v>
      </c>
      <c r="O33" s="21" t="s">
        <v>53</v>
      </c>
      <c r="P33" s="63" t="s">
        <v>53</v>
      </c>
      <c r="Q33" s="109" t="s">
        <v>53</v>
      </c>
      <c r="R33" s="88" t="s">
        <v>53</v>
      </c>
      <c r="S33" s="21" t="s">
        <v>53</v>
      </c>
      <c r="T33" s="89" t="s">
        <v>53</v>
      </c>
      <c r="U33" s="201">
        <f>SUM(C33+L33)</f>
        <v>4</v>
      </c>
      <c r="V33" s="158" t="s">
        <v>53</v>
      </c>
      <c r="W33" s="62" t="s">
        <v>53</v>
      </c>
      <c r="X33" s="158" t="s">
        <v>53</v>
      </c>
      <c r="Y33" s="62" t="s">
        <v>53</v>
      </c>
      <c r="Z33" s="158" t="s">
        <v>53</v>
      </c>
      <c r="AA33" s="62" t="s">
        <v>53</v>
      </c>
      <c r="AB33" s="18" t="s">
        <v>53</v>
      </c>
      <c r="AC33" s="94" t="s">
        <v>53</v>
      </c>
    </row>
    <row r="34" spans="1:29" s="12" customFormat="1" ht="21" customHeight="1" thickBot="1">
      <c r="A34" s="260">
        <f>+A33+1</f>
        <v>15</v>
      </c>
      <c r="B34" s="261" t="s">
        <v>9</v>
      </c>
      <c r="C34" s="262">
        <v>16</v>
      </c>
      <c r="D34" s="263">
        <v>1</v>
      </c>
      <c r="E34" s="264">
        <f>SUM(D34*100/C34)</f>
        <v>6.25</v>
      </c>
      <c r="F34" s="265">
        <v>3</v>
      </c>
      <c r="G34" s="264">
        <f>SUM(F34*100/C34)</f>
        <v>18.75</v>
      </c>
      <c r="H34" s="266">
        <v>3</v>
      </c>
      <c r="I34" s="267">
        <f>SUM(H34*100/C34)</f>
        <v>18.75</v>
      </c>
      <c r="J34" s="268">
        <f>SUM(D34+F34+H34)</f>
        <v>7</v>
      </c>
      <c r="K34" s="269">
        <f aca="true" t="shared" si="5" ref="K34:K45">SUM(J34*100/C34)</f>
        <v>43.75</v>
      </c>
      <c r="L34" s="262">
        <v>2</v>
      </c>
      <c r="M34" s="263" t="s">
        <v>53</v>
      </c>
      <c r="N34" s="267" t="s">
        <v>53</v>
      </c>
      <c r="O34" s="270" t="s">
        <v>53</v>
      </c>
      <c r="P34" s="267" t="s">
        <v>53</v>
      </c>
      <c r="Q34" s="271" t="s">
        <v>53</v>
      </c>
      <c r="R34" s="272" t="s">
        <v>53</v>
      </c>
      <c r="S34" s="270" t="s">
        <v>53</v>
      </c>
      <c r="T34" s="273" t="s">
        <v>53</v>
      </c>
      <c r="U34" s="274">
        <f>SUM(C34+L34)</f>
        <v>18</v>
      </c>
      <c r="V34" s="268">
        <f>SUM(D34)</f>
        <v>1</v>
      </c>
      <c r="W34" s="267">
        <f>SUM(V34*100/U34)</f>
        <v>5.555555555555555</v>
      </c>
      <c r="X34" s="268">
        <f>SUM(F34)</f>
        <v>3</v>
      </c>
      <c r="Y34" s="267">
        <f>SUM(X34*100/U34)</f>
        <v>16.666666666666668</v>
      </c>
      <c r="Z34" s="268">
        <f>SUM(H34)</f>
        <v>3</v>
      </c>
      <c r="AA34" s="267">
        <f>SUM(Z34*100/U34)</f>
        <v>16.666666666666668</v>
      </c>
      <c r="AB34" s="268">
        <f>SUM(V34+X34+Z34)</f>
        <v>7</v>
      </c>
      <c r="AC34" s="269">
        <f>SUM(AB34*100/U34)</f>
        <v>38.888888888888886</v>
      </c>
    </row>
    <row r="35" spans="1:29" s="12" customFormat="1" ht="21" customHeight="1">
      <c r="A35" s="44">
        <v>16</v>
      </c>
      <c r="B35" s="252" t="s">
        <v>7</v>
      </c>
      <c r="C35" s="253">
        <v>3</v>
      </c>
      <c r="D35" s="254">
        <v>1</v>
      </c>
      <c r="E35" s="148">
        <f>SUM(D35*100/C35)</f>
        <v>33.333333333333336</v>
      </c>
      <c r="F35" s="255" t="s">
        <v>53</v>
      </c>
      <c r="G35" s="144" t="s">
        <v>53</v>
      </c>
      <c r="H35" s="256" t="s">
        <v>53</v>
      </c>
      <c r="I35" s="62" t="s">
        <v>53</v>
      </c>
      <c r="J35" s="158">
        <f>SUM(D35)</f>
        <v>1</v>
      </c>
      <c r="K35" s="164">
        <f t="shared" si="5"/>
        <v>33.333333333333336</v>
      </c>
      <c r="L35" s="253" t="s">
        <v>53</v>
      </c>
      <c r="M35" s="257" t="s">
        <v>53</v>
      </c>
      <c r="N35" s="62" t="s">
        <v>53</v>
      </c>
      <c r="O35" s="258" t="s">
        <v>53</v>
      </c>
      <c r="P35" s="62" t="s">
        <v>53</v>
      </c>
      <c r="Q35" s="259" t="s">
        <v>53</v>
      </c>
      <c r="R35" s="83" t="s">
        <v>53</v>
      </c>
      <c r="S35" s="258" t="s">
        <v>53</v>
      </c>
      <c r="T35" s="84" t="s">
        <v>53</v>
      </c>
      <c r="U35" s="204">
        <f>SUM(C35)</f>
        <v>3</v>
      </c>
      <c r="V35" s="158">
        <f>SUM(D35)</f>
        <v>1</v>
      </c>
      <c r="W35" s="62">
        <f>SUM(V35*100/U35)</f>
        <v>33.333333333333336</v>
      </c>
      <c r="X35" s="81" t="s">
        <v>53</v>
      </c>
      <c r="Y35" s="62" t="s">
        <v>53</v>
      </c>
      <c r="Z35" s="259" t="s">
        <v>53</v>
      </c>
      <c r="AA35" s="62" t="s">
        <v>53</v>
      </c>
      <c r="AB35" s="158">
        <f>SUM(V35)</f>
        <v>1</v>
      </c>
      <c r="AC35" s="164">
        <f aca="true" t="shared" si="6" ref="AC35:AC45">SUM(AB35*100/U35)</f>
        <v>33.333333333333336</v>
      </c>
    </row>
    <row r="36" spans="1:29" s="12" customFormat="1" ht="21" customHeight="1">
      <c r="A36" s="46">
        <f>+A35+1</f>
        <v>17</v>
      </c>
      <c r="B36" s="47" t="s">
        <v>10</v>
      </c>
      <c r="C36" s="110">
        <v>4</v>
      </c>
      <c r="D36" s="111" t="s">
        <v>53</v>
      </c>
      <c r="E36" s="59" t="s">
        <v>53</v>
      </c>
      <c r="F36" s="146">
        <v>1</v>
      </c>
      <c r="G36" s="148">
        <f>SUM(F36*100/C36)</f>
        <v>25</v>
      </c>
      <c r="H36" s="170" t="s">
        <v>53</v>
      </c>
      <c r="I36" s="59" t="s">
        <v>53</v>
      </c>
      <c r="J36" s="155">
        <f>SUM(F36)</f>
        <v>1</v>
      </c>
      <c r="K36" s="163">
        <f t="shared" si="5"/>
        <v>25</v>
      </c>
      <c r="L36" s="110" t="s">
        <v>53</v>
      </c>
      <c r="M36" s="130" t="s">
        <v>53</v>
      </c>
      <c r="N36" s="59" t="s">
        <v>53</v>
      </c>
      <c r="O36" s="112" t="s">
        <v>53</v>
      </c>
      <c r="P36" s="59" t="s">
        <v>53</v>
      </c>
      <c r="Q36" s="106" t="s">
        <v>53</v>
      </c>
      <c r="R36" s="93" t="s">
        <v>53</v>
      </c>
      <c r="S36" s="112" t="s">
        <v>53</v>
      </c>
      <c r="T36" s="94" t="s">
        <v>53</v>
      </c>
      <c r="U36" s="201">
        <f>SUM(C36)</f>
        <v>4</v>
      </c>
      <c r="V36" s="158" t="s">
        <v>53</v>
      </c>
      <c r="W36" s="62" t="s">
        <v>53</v>
      </c>
      <c r="X36" s="158">
        <f>SUM(F36)</f>
        <v>1</v>
      </c>
      <c r="Y36" s="62">
        <f>SUM(X36*100/U36)</f>
        <v>25</v>
      </c>
      <c r="Z36" s="158" t="s">
        <v>53</v>
      </c>
      <c r="AA36" s="62" t="s">
        <v>53</v>
      </c>
      <c r="AB36" s="158">
        <f>SUM(X36)</f>
        <v>1</v>
      </c>
      <c r="AC36" s="164">
        <f t="shared" si="6"/>
        <v>25</v>
      </c>
    </row>
    <row r="37" spans="1:29" s="12" customFormat="1" ht="21" customHeight="1">
      <c r="A37" s="46">
        <v>18</v>
      </c>
      <c r="B37" s="47" t="s">
        <v>12</v>
      </c>
      <c r="C37" s="110">
        <v>13</v>
      </c>
      <c r="D37" s="111">
        <v>1</v>
      </c>
      <c r="E37" s="148">
        <f>SUM(D37*100/C37)</f>
        <v>7.6923076923076925</v>
      </c>
      <c r="F37" s="146" t="s">
        <v>53</v>
      </c>
      <c r="G37" s="143" t="s">
        <v>53</v>
      </c>
      <c r="H37" s="170" t="s">
        <v>53</v>
      </c>
      <c r="I37" s="59" t="s">
        <v>53</v>
      </c>
      <c r="J37" s="155">
        <f>SUM(D37)</f>
        <v>1</v>
      </c>
      <c r="K37" s="163">
        <f t="shared" si="5"/>
        <v>7.6923076923076925</v>
      </c>
      <c r="L37" s="110" t="s">
        <v>53</v>
      </c>
      <c r="M37" s="130" t="s">
        <v>53</v>
      </c>
      <c r="N37" s="59" t="s">
        <v>53</v>
      </c>
      <c r="O37" s="112" t="s">
        <v>53</v>
      </c>
      <c r="P37" s="59" t="s">
        <v>53</v>
      </c>
      <c r="Q37" s="106" t="s">
        <v>53</v>
      </c>
      <c r="R37" s="93" t="s">
        <v>53</v>
      </c>
      <c r="S37" s="112" t="s">
        <v>53</v>
      </c>
      <c r="T37" s="94" t="s">
        <v>53</v>
      </c>
      <c r="U37" s="201">
        <f>SUM(C37)</f>
        <v>13</v>
      </c>
      <c r="V37" s="158">
        <f>SUM(D37)</f>
        <v>1</v>
      </c>
      <c r="W37" s="62">
        <f>SUM(V37*100/U37)</f>
        <v>7.6923076923076925</v>
      </c>
      <c r="X37" s="158" t="s">
        <v>53</v>
      </c>
      <c r="Y37" s="62" t="s">
        <v>53</v>
      </c>
      <c r="Z37" s="158" t="s">
        <v>53</v>
      </c>
      <c r="AA37" s="62" t="s">
        <v>53</v>
      </c>
      <c r="AB37" s="158">
        <f>SUM(V37)</f>
        <v>1</v>
      </c>
      <c r="AC37" s="164">
        <f t="shared" si="6"/>
        <v>7.6923076923076925</v>
      </c>
    </row>
    <row r="38" spans="1:29" s="12" customFormat="1" ht="21" customHeight="1">
      <c r="A38" s="46">
        <v>19</v>
      </c>
      <c r="B38" s="47" t="s">
        <v>6</v>
      </c>
      <c r="C38" s="110">
        <v>4</v>
      </c>
      <c r="D38" s="111" t="s">
        <v>53</v>
      </c>
      <c r="E38" s="59" t="s">
        <v>53</v>
      </c>
      <c r="F38" s="146">
        <v>1</v>
      </c>
      <c r="G38" s="148">
        <f aca="true" t="shared" si="7" ref="G38:G43">SUM(F38*100/C38)</f>
        <v>25</v>
      </c>
      <c r="H38" s="170" t="s">
        <v>53</v>
      </c>
      <c r="I38" s="59" t="s">
        <v>53</v>
      </c>
      <c r="J38" s="155">
        <f>SUM(F38)</f>
        <v>1</v>
      </c>
      <c r="K38" s="163">
        <f t="shared" si="5"/>
        <v>25</v>
      </c>
      <c r="L38" s="110" t="s">
        <v>53</v>
      </c>
      <c r="M38" s="130" t="s">
        <v>53</v>
      </c>
      <c r="N38" s="59" t="s">
        <v>53</v>
      </c>
      <c r="O38" s="112" t="s">
        <v>53</v>
      </c>
      <c r="P38" s="59" t="s">
        <v>53</v>
      </c>
      <c r="Q38" s="106" t="s">
        <v>53</v>
      </c>
      <c r="R38" s="93" t="s">
        <v>53</v>
      </c>
      <c r="S38" s="112" t="s">
        <v>53</v>
      </c>
      <c r="T38" s="94" t="s">
        <v>53</v>
      </c>
      <c r="U38" s="201">
        <f>SUM(C38)</f>
        <v>4</v>
      </c>
      <c r="V38" s="158" t="s">
        <v>53</v>
      </c>
      <c r="W38" s="62" t="s">
        <v>53</v>
      </c>
      <c r="X38" s="158">
        <f>SUM(F38)</f>
        <v>1</v>
      </c>
      <c r="Y38" s="62">
        <f aca="true" t="shared" si="8" ref="Y38:Y43">SUM(X38*100/U38)</f>
        <v>25</v>
      </c>
      <c r="Z38" s="158" t="s">
        <v>53</v>
      </c>
      <c r="AA38" s="62" t="s">
        <v>53</v>
      </c>
      <c r="AB38" s="158">
        <f>SUM(X38)</f>
        <v>1</v>
      </c>
      <c r="AC38" s="164">
        <f t="shared" si="6"/>
        <v>25</v>
      </c>
    </row>
    <row r="39" spans="1:29" s="12" customFormat="1" ht="21" customHeight="1">
      <c r="A39" s="46">
        <v>20</v>
      </c>
      <c r="B39" s="51" t="s">
        <v>13</v>
      </c>
      <c r="C39" s="110">
        <v>23</v>
      </c>
      <c r="D39" s="111">
        <v>1</v>
      </c>
      <c r="E39" s="148">
        <f>SUM(D39*100/C39)</f>
        <v>4.3478260869565215</v>
      </c>
      <c r="F39" s="146">
        <v>3</v>
      </c>
      <c r="G39" s="148">
        <f t="shared" si="7"/>
        <v>13.043478260869565</v>
      </c>
      <c r="H39" s="170">
        <v>3</v>
      </c>
      <c r="I39" s="62">
        <f>SUM(H39*100/C39)</f>
        <v>13.043478260869565</v>
      </c>
      <c r="J39" s="155">
        <f>SUM(D39+F39+H39)</f>
        <v>7</v>
      </c>
      <c r="K39" s="163">
        <f t="shared" si="5"/>
        <v>30.434782608695652</v>
      </c>
      <c r="L39" s="110">
        <v>4</v>
      </c>
      <c r="M39" s="111" t="s">
        <v>53</v>
      </c>
      <c r="N39" s="59" t="s">
        <v>53</v>
      </c>
      <c r="O39" s="112" t="s">
        <v>53</v>
      </c>
      <c r="P39" s="59" t="s">
        <v>53</v>
      </c>
      <c r="Q39" s="106">
        <v>1</v>
      </c>
      <c r="R39" s="62">
        <f>SUM(Q39*100/L39)</f>
        <v>25</v>
      </c>
      <c r="S39" s="155">
        <f>SUM(Q39)</f>
        <v>1</v>
      </c>
      <c r="T39" s="163">
        <f>SUM(S39*100/L39)</f>
        <v>25</v>
      </c>
      <c r="U39" s="201">
        <f>SUM(C39+L39)</f>
        <v>27</v>
      </c>
      <c r="V39" s="158">
        <f>SUM(D39)</f>
        <v>1</v>
      </c>
      <c r="W39" s="62">
        <f>SUM(V39*100/U39)</f>
        <v>3.7037037037037037</v>
      </c>
      <c r="X39" s="158">
        <f>SUM(F39)</f>
        <v>3</v>
      </c>
      <c r="Y39" s="62">
        <f t="shared" si="8"/>
        <v>11.11111111111111</v>
      </c>
      <c r="Z39" s="158">
        <f>SUM(H39+S39)</f>
        <v>4</v>
      </c>
      <c r="AA39" s="62">
        <f>SUM(Z39*100/U39)</f>
        <v>14.814814814814815</v>
      </c>
      <c r="AB39" s="158">
        <f>SUM(V39+X39+Z39)</f>
        <v>8</v>
      </c>
      <c r="AC39" s="164">
        <f t="shared" si="6"/>
        <v>29.62962962962963</v>
      </c>
    </row>
    <row r="40" spans="1:29" s="12" customFormat="1" ht="21" customHeight="1">
      <c r="A40" s="46">
        <f>+A39+1</f>
        <v>21</v>
      </c>
      <c r="B40" s="51" t="s">
        <v>14</v>
      </c>
      <c r="C40" s="110">
        <v>8</v>
      </c>
      <c r="D40" s="111" t="s">
        <v>53</v>
      </c>
      <c r="E40" s="59" t="s">
        <v>53</v>
      </c>
      <c r="F40" s="146">
        <v>1</v>
      </c>
      <c r="G40" s="148">
        <f t="shared" si="7"/>
        <v>12.5</v>
      </c>
      <c r="H40" s="170">
        <v>2</v>
      </c>
      <c r="I40" s="62">
        <f>SUM(H40*100/C40)</f>
        <v>25</v>
      </c>
      <c r="J40" s="155">
        <f>SUM(F40+H40)</f>
        <v>3</v>
      </c>
      <c r="K40" s="163">
        <f t="shared" si="5"/>
        <v>37.5</v>
      </c>
      <c r="L40" s="110">
        <v>2</v>
      </c>
      <c r="M40" s="114" t="s">
        <v>53</v>
      </c>
      <c r="N40" s="59" t="s">
        <v>53</v>
      </c>
      <c r="O40" s="92" t="s">
        <v>53</v>
      </c>
      <c r="P40" s="59" t="s">
        <v>53</v>
      </c>
      <c r="Q40" s="92" t="s">
        <v>53</v>
      </c>
      <c r="R40" s="116" t="s">
        <v>53</v>
      </c>
      <c r="S40" s="92" t="s">
        <v>53</v>
      </c>
      <c r="T40" s="59" t="s">
        <v>53</v>
      </c>
      <c r="U40" s="201">
        <f>SUM(C40+L40)</f>
        <v>10</v>
      </c>
      <c r="V40" s="158" t="s">
        <v>53</v>
      </c>
      <c r="W40" s="62" t="s">
        <v>53</v>
      </c>
      <c r="X40" s="158">
        <f>SUM(F40)</f>
        <v>1</v>
      </c>
      <c r="Y40" s="62">
        <f t="shared" si="8"/>
        <v>10</v>
      </c>
      <c r="Z40" s="158">
        <f>SUM(H40)</f>
        <v>2</v>
      </c>
      <c r="AA40" s="62">
        <f>SUM(Z40*100/U40)</f>
        <v>20</v>
      </c>
      <c r="AB40" s="158">
        <f>SUM(X40+Z40)</f>
        <v>3</v>
      </c>
      <c r="AC40" s="164">
        <f t="shared" si="6"/>
        <v>30</v>
      </c>
    </row>
    <row r="41" spans="1:29" s="12" customFormat="1" ht="21" customHeight="1">
      <c r="A41" s="46">
        <v>22</v>
      </c>
      <c r="B41" s="51" t="s">
        <v>15</v>
      </c>
      <c r="C41" s="110">
        <v>12</v>
      </c>
      <c r="D41" s="111" t="s">
        <v>53</v>
      </c>
      <c r="E41" s="59" t="s">
        <v>53</v>
      </c>
      <c r="F41" s="146">
        <v>2</v>
      </c>
      <c r="G41" s="148">
        <f t="shared" si="7"/>
        <v>16.666666666666668</v>
      </c>
      <c r="H41" s="170" t="s">
        <v>53</v>
      </c>
      <c r="I41" s="59" t="s">
        <v>53</v>
      </c>
      <c r="J41" s="155">
        <f>SUM(F41)</f>
        <v>2</v>
      </c>
      <c r="K41" s="163">
        <f t="shared" si="5"/>
        <v>16.666666666666668</v>
      </c>
      <c r="L41" s="110" t="s">
        <v>53</v>
      </c>
      <c r="M41" s="114" t="s">
        <v>53</v>
      </c>
      <c r="N41" s="115" t="s">
        <v>53</v>
      </c>
      <c r="O41" s="92" t="s">
        <v>53</v>
      </c>
      <c r="P41" s="115" t="s">
        <v>53</v>
      </c>
      <c r="Q41" s="92" t="s">
        <v>53</v>
      </c>
      <c r="R41" s="116" t="s">
        <v>53</v>
      </c>
      <c r="S41" s="92" t="s">
        <v>53</v>
      </c>
      <c r="T41" s="117" t="s">
        <v>53</v>
      </c>
      <c r="U41" s="201">
        <f>SUM(C41)</f>
        <v>12</v>
      </c>
      <c r="V41" s="158" t="s">
        <v>53</v>
      </c>
      <c r="W41" s="62" t="s">
        <v>53</v>
      </c>
      <c r="X41" s="158">
        <f>SUM(F41)</f>
        <v>2</v>
      </c>
      <c r="Y41" s="62">
        <f t="shared" si="8"/>
        <v>16.666666666666668</v>
      </c>
      <c r="Z41" s="158" t="s">
        <v>53</v>
      </c>
      <c r="AA41" s="62" t="s">
        <v>53</v>
      </c>
      <c r="AB41" s="158">
        <f>SUM(X41)</f>
        <v>2</v>
      </c>
      <c r="AC41" s="164">
        <f t="shared" si="6"/>
        <v>16.666666666666668</v>
      </c>
    </row>
    <row r="42" spans="1:29" s="12" customFormat="1" ht="21" customHeight="1">
      <c r="A42" s="46">
        <v>23</v>
      </c>
      <c r="B42" s="51" t="s">
        <v>11</v>
      </c>
      <c r="C42" s="110">
        <v>10</v>
      </c>
      <c r="D42" s="111" t="s">
        <v>53</v>
      </c>
      <c r="E42" s="59" t="s">
        <v>53</v>
      </c>
      <c r="F42" s="146">
        <v>3</v>
      </c>
      <c r="G42" s="148">
        <f t="shared" si="7"/>
        <v>30</v>
      </c>
      <c r="H42" s="170" t="s">
        <v>53</v>
      </c>
      <c r="I42" s="59" t="s">
        <v>53</v>
      </c>
      <c r="J42" s="155">
        <f>SUM(F42)</f>
        <v>3</v>
      </c>
      <c r="K42" s="163">
        <f t="shared" si="5"/>
        <v>30</v>
      </c>
      <c r="L42" s="110">
        <v>3</v>
      </c>
      <c r="M42" s="114" t="s">
        <v>53</v>
      </c>
      <c r="N42" s="115" t="s">
        <v>53</v>
      </c>
      <c r="O42" s="92">
        <v>1</v>
      </c>
      <c r="P42" s="62">
        <f>SUM(O42*100/L42)</f>
        <v>33.333333333333336</v>
      </c>
      <c r="Q42" s="92">
        <v>1</v>
      </c>
      <c r="R42" s="62">
        <f>SUM(Q42*100/L42)</f>
        <v>33.333333333333336</v>
      </c>
      <c r="S42" s="155">
        <f>SUM(O42+Q42)</f>
        <v>2</v>
      </c>
      <c r="T42" s="163">
        <f>SUM(S42*100/L42)</f>
        <v>66.66666666666667</v>
      </c>
      <c r="U42" s="201">
        <f>SUM(C42+L42)</f>
        <v>13</v>
      </c>
      <c r="V42" s="158" t="s">
        <v>53</v>
      </c>
      <c r="W42" s="62" t="s">
        <v>53</v>
      </c>
      <c r="X42" s="158">
        <f>SUM(F42+O42)</f>
        <v>4</v>
      </c>
      <c r="Y42" s="62">
        <f t="shared" si="8"/>
        <v>30.76923076923077</v>
      </c>
      <c r="Z42" s="158">
        <f>SUM(Q42)</f>
        <v>1</v>
      </c>
      <c r="AA42" s="62">
        <f aca="true" t="shared" si="9" ref="AA42:AA47">SUM(Z42*100/U42)</f>
        <v>7.6923076923076925</v>
      </c>
      <c r="AB42" s="158">
        <f>SUM(X42+Z42)</f>
        <v>5</v>
      </c>
      <c r="AC42" s="164">
        <f t="shared" si="6"/>
        <v>38.46153846153846</v>
      </c>
    </row>
    <row r="43" spans="1:29" s="12" customFormat="1" ht="21" customHeight="1">
      <c r="A43" s="46">
        <v>24</v>
      </c>
      <c r="B43" s="51" t="s">
        <v>16</v>
      </c>
      <c r="C43" s="110">
        <v>9</v>
      </c>
      <c r="D43" s="111" t="s">
        <v>53</v>
      </c>
      <c r="E43" s="59" t="s">
        <v>53</v>
      </c>
      <c r="F43" s="146">
        <v>1</v>
      </c>
      <c r="G43" s="148">
        <f t="shared" si="7"/>
        <v>11.11111111111111</v>
      </c>
      <c r="H43" s="170">
        <v>2</v>
      </c>
      <c r="I43" s="59">
        <f>SUM(H43*100/C43)</f>
        <v>22.22222222222222</v>
      </c>
      <c r="J43" s="155">
        <f>SUM(F43+H43)</f>
        <v>3</v>
      </c>
      <c r="K43" s="163">
        <f t="shared" si="5"/>
        <v>33.333333333333336</v>
      </c>
      <c r="L43" s="110" t="s">
        <v>53</v>
      </c>
      <c r="M43" s="114" t="s">
        <v>53</v>
      </c>
      <c r="N43" s="115" t="s">
        <v>53</v>
      </c>
      <c r="O43" s="92" t="s">
        <v>53</v>
      </c>
      <c r="P43" s="59" t="s">
        <v>53</v>
      </c>
      <c r="Q43" s="92" t="s">
        <v>53</v>
      </c>
      <c r="R43" s="116" t="s">
        <v>53</v>
      </c>
      <c r="S43" s="92" t="s">
        <v>53</v>
      </c>
      <c r="T43" s="93" t="s">
        <v>53</v>
      </c>
      <c r="U43" s="201">
        <f>SUM(C43)</f>
        <v>9</v>
      </c>
      <c r="V43" s="158" t="s">
        <v>53</v>
      </c>
      <c r="W43" s="62" t="s">
        <v>53</v>
      </c>
      <c r="X43" s="158">
        <f>SUM(F43)</f>
        <v>1</v>
      </c>
      <c r="Y43" s="62">
        <f t="shared" si="8"/>
        <v>11.11111111111111</v>
      </c>
      <c r="Z43" s="158">
        <f>SUM(H43)</f>
        <v>2</v>
      </c>
      <c r="AA43" s="62">
        <f t="shared" si="9"/>
        <v>22.22222222222222</v>
      </c>
      <c r="AB43" s="158">
        <f>SUM(X43+Z43)</f>
        <v>3</v>
      </c>
      <c r="AC43" s="164">
        <f>SUM(AB43*100/U43)</f>
        <v>33.333333333333336</v>
      </c>
    </row>
    <row r="44" spans="1:29" s="12" customFormat="1" ht="21" customHeight="1">
      <c r="A44" s="46">
        <v>25</v>
      </c>
      <c r="B44" s="51" t="s">
        <v>17</v>
      </c>
      <c r="C44" s="110">
        <v>11</v>
      </c>
      <c r="D44" s="111" t="s">
        <v>53</v>
      </c>
      <c r="E44" s="59" t="s">
        <v>53</v>
      </c>
      <c r="F44" s="146" t="s">
        <v>53</v>
      </c>
      <c r="G44" s="143" t="s">
        <v>53</v>
      </c>
      <c r="H44" s="170">
        <v>1</v>
      </c>
      <c r="I44" s="62">
        <f>SUM(H44*100/C44)</f>
        <v>9.090909090909092</v>
      </c>
      <c r="J44" s="155">
        <f>SUM(H44)</f>
        <v>1</v>
      </c>
      <c r="K44" s="163">
        <f t="shared" si="5"/>
        <v>9.090909090909092</v>
      </c>
      <c r="L44" s="110" t="s">
        <v>53</v>
      </c>
      <c r="M44" s="114" t="s">
        <v>53</v>
      </c>
      <c r="N44" s="115" t="s">
        <v>53</v>
      </c>
      <c r="O44" s="92" t="s">
        <v>53</v>
      </c>
      <c r="P44" s="115" t="s">
        <v>53</v>
      </c>
      <c r="Q44" s="92" t="s">
        <v>53</v>
      </c>
      <c r="R44" s="116" t="s">
        <v>53</v>
      </c>
      <c r="S44" s="92" t="s">
        <v>53</v>
      </c>
      <c r="T44" s="117" t="s">
        <v>53</v>
      </c>
      <c r="U44" s="201">
        <f>SUM(C44)</f>
        <v>11</v>
      </c>
      <c r="V44" s="158" t="s">
        <v>53</v>
      </c>
      <c r="W44" s="62" t="s">
        <v>53</v>
      </c>
      <c r="X44" s="158" t="s">
        <v>53</v>
      </c>
      <c r="Y44" s="62" t="s">
        <v>53</v>
      </c>
      <c r="Z44" s="158">
        <f>SUM(H44)</f>
        <v>1</v>
      </c>
      <c r="AA44" s="62">
        <f t="shared" si="9"/>
        <v>9.090909090909092</v>
      </c>
      <c r="AB44" s="158">
        <f>SUM(Z44)</f>
        <v>1</v>
      </c>
      <c r="AC44" s="164">
        <f t="shared" si="6"/>
        <v>9.090909090909092</v>
      </c>
    </row>
    <row r="45" spans="1:29" s="12" customFormat="1" ht="21" customHeight="1">
      <c r="A45" s="46">
        <v>26</v>
      </c>
      <c r="B45" s="50" t="s">
        <v>46</v>
      </c>
      <c r="C45" s="118">
        <v>35</v>
      </c>
      <c r="D45" s="119">
        <v>5</v>
      </c>
      <c r="E45" s="148">
        <f>SUM(D45*100/C45)</f>
        <v>14.285714285714286</v>
      </c>
      <c r="F45" s="173">
        <v>7</v>
      </c>
      <c r="G45" s="148">
        <f>SUM(F45*100/C45)</f>
        <v>20</v>
      </c>
      <c r="H45" s="171">
        <v>4</v>
      </c>
      <c r="I45" s="65">
        <f>SUM(H45*100/C45)</f>
        <v>11.428571428571429</v>
      </c>
      <c r="J45" s="155">
        <f>SUM(D45+F45+H45)</f>
        <v>16</v>
      </c>
      <c r="K45" s="163">
        <f t="shared" si="5"/>
        <v>45.714285714285715</v>
      </c>
      <c r="L45" s="118" t="s">
        <v>53</v>
      </c>
      <c r="M45" s="119" t="s">
        <v>53</v>
      </c>
      <c r="N45" s="65" t="s">
        <v>53</v>
      </c>
      <c r="O45" s="120" t="s">
        <v>53</v>
      </c>
      <c r="P45" s="65" t="s">
        <v>53</v>
      </c>
      <c r="Q45" s="121" t="s">
        <v>53</v>
      </c>
      <c r="R45" s="122" t="s">
        <v>53</v>
      </c>
      <c r="S45" s="120" t="s">
        <v>53</v>
      </c>
      <c r="T45" s="123" t="s">
        <v>53</v>
      </c>
      <c r="U45" s="201">
        <f>SUM(C45)</f>
        <v>35</v>
      </c>
      <c r="V45" s="158">
        <f>SUM(D45)</f>
        <v>5</v>
      </c>
      <c r="W45" s="62">
        <f>SUM(V45*100/U45)</f>
        <v>14.285714285714286</v>
      </c>
      <c r="X45" s="158">
        <f>SUM(F45)</f>
        <v>7</v>
      </c>
      <c r="Y45" s="62">
        <f>SUM(X45*100/U45)</f>
        <v>20</v>
      </c>
      <c r="Z45" s="158">
        <f>SUM(H45)</f>
        <v>4</v>
      </c>
      <c r="AA45" s="62">
        <f t="shared" si="9"/>
        <v>11.428571428571429</v>
      </c>
      <c r="AB45" s="158">
        <f>SUM(V45+X45+Z45)</f>
        <v>16</v>
      </c>
      <c r="AC45" s="164">
        <f t="shared" si="6"/>
        <v>45.714285714285715</v>
      </c>
    </row>
    <row r="46" spans="1:29" s="12" customFormat="1" ht="21" customHeight="1">
      <c r="A46" s="301" t="s">
        <v>18</v>
      </c>
      <c r="B46" s="302"/>
      <c r="C46" s="228">
        <f>SUM(C33:C45)</f>
        <v>150</v>
      </c>
      <c r="D46" s="209">
        <f>SUM(D34:D45)</f>
        <v>9</v>
      </c>
      <c r="E46" s="226">
        <f>SUM(D46*100/C46)</f>
        <v>6</v>
      </c>
      <c r="F46" s="230">
        <f>SUM(F34:F45)</f>
        <v>22</v>
      </c>
      <c r="G46" s="226">
        <f>SUM(F46*100/C46)</f>
        <v>14.666666666666666</v>
      </c>
      <c r="H46" s="234">
        <f>SUM(H34:H45)</f>
        <v>15</v>
      </c>
      <c r="I46" s="226">
        <f>SUM(H46*100/C46)</f>
        <v>10</v>
      </c>
      <c r="J46" s="230">
        <f>SUM(J34:J45)</f>
        <v>46</v>
      </c>
      <c r="K46" s="226">
        <f>SUM(J46*100/C46)</f>
        <v>30.666666666666668</v>
      </c>
      <c r="L46" s="228">
        <f>SUM(L33:L45)</f>
        <v>13</v>
      </c>
      <c r="M46" s="209" t="s">
        <v>53</v>
      </c>
      <c r="N46" s="233" t="s">
        <v>53</v>
      </c>
      <c r="O46" s="230">
        <f>SUM(O33:O45)</f>
        <v>1</v>
      </c>
      <c r="P46" s="226">
        <f>SUM(O46*100/L46)</f>
        <v>7.6923076923076925</v>
      </c>
      <c r="Q46" s="234">
        <f>SUM(Q33:Q45)</f>
        <v>2</v>
      </c>
      <c r="R46" s="226">
        <f>SUM(Q46*100/L46)</f>
        <v>15.384615384615385</v>
      </c>
      <c r="S46" s="230">
        <f>SUM(S39:S45)</f>
        <v>3</v>
      </c>
      <c r="T46" s="226">
        <f>SUM(S46*100/L46)</f>
        <v>23.076923076923077</v>
      </c>
      <c r="U46" s="132">
        <f>SUM(U33:U45)</f>
        <v>163</v>
      </c>
      <c r="V46" s="235">
        <f>SUM(V33:V45)</f>
        <v>9</v>
      </c>
      <c r="W46" s="210">
        <f>SUM(V46*100/U46)</f>
        <v>5.521472392638037</v>
      </c>
      <c r="X46" s="230">
        <f>SUM(X34:X45)</f>
        <v>23</v>
      </c>
      <c r="Y46" s="226">
        <f>SUM(X46*100/U46)</f>
        <v>14.110429447852761</v>
      </c>
      <c r="Z46" s="236">
        <f>SUM(Z34:Z45)</f>
        <v>17</v>
      </c>
      <c r="AA46" s="226">
        <f t="shared" si="9"/>
        <v>10.429447852760736</v>
      </c>
      <c r="AB46" s="230">
        <f>SUM(AB34:AB45)</f>
        <v>49</v>
      </c>
      <c r="AC46" s="232">
        <f>SUM(AB46*100/U46)</f>
        <v>30.061349693251532</v>
      </c>
    </row>
    <row r="47" spans="1:29" s="12" customFormat="1" ht="21" customHeight="1" thickBot="1">
      <c r="A47" s="299" t="s">
        <v>19</v>
      </c>
      <c r="B47" s="300"/>
      <c r="C47" s="237">
        <f>SUM(C23+C27+C32+C46)</f>
        <v>277</v>
      </c>
      <c r="D47" s="238">
        <f>SUM(D27+D46)</f>
        <v>11</v>
      </c>
      <c r="E47" s="226">
        <f>SUM(D47*100/C47)</f>
        <v>3.9711191335740073</v>
      </c>
      <c r="F47" s="239">
        <f>SUM(F23+F27+F32+F46)</f>
        <v>56</v>
      </c>
      <c r="G47" s="226">
        <f>SUM(F47*100/C47)</f>
        <v>20.216606498194945</v>
      </c>
      <c r="H47" s="239">
        <f>SUM(H23+H27+H32+H46)</f>
        <v>28</v>
      </c>
      <c r="I47" s="226">
        <f>SUM(H47*100/C47)</f>
        <v>10.108303249097473</v>
      </c>
      <c r="J47" s="239">
        <f>SUM(J23+J27+J32+J46)</f>
        <v>95</v>
      </c>
      <c r="K47" s="226">
        <f>SUM(J47*100/C47)</f>
        <v>34.29602888086642</v>
      </c>
      <c r="L47" s="237">
        <f>SUM(L23+L27+L32+L46)</f>
        <v>73</v>
      </c>
      <c r="M47" s="238">
        <f>SUM(M23)</f>
        <v>1</v>
      </c>
      <c r="N47" s="240">
        <f>SUM(M47*100/L47)</f>
        <v>1.36986301369863</v>
      </c>
      <c r="O47" s="239">
        <f>SUM(O23+O27+O32+O46)</f>
        <v>5</v>
      </c>
      <c r="P47" s="240">
        <f>SUM(O47*100/L47)</f>
        <v>6.8493150684931505</v>
      </c>
      <c r="Q47" s="239">
        <f>SUM(Q23+Q32+Q46)</f>
        <v>4</v>
      </c>
      <c r="R47" s="240">
        <f>SUM(Q47*100/L47)</f>
        <v>5.47945205479452</v>
      </c>
      <c r="S47" s="239">
        <f>SUM(S23+S27+S32+S46)</f>
        <v>10</v>
      </c>
      <c r="T47" s="241">
        <f>SUM(S47*100/L47)</f>
        <v>13.698630136986301</v>
      </c>
      <c r="U47" s="237">
        <f>SUM(U23+U27+U32+U46)</f>
        <v>350</v>
      </c>
      <c r="V47" s="238">
        <f>SUM(V23+V27+V46)</f>
        <v>12</v>
      </c>
      <c r="W47" s="240">
        <f>SUM(V47*100/U47)</f>
        <v>3.4285714285714284</v>
      </c>
      <c r="X47" s="242">
        <f>SUM(X23+X27+X32+X46)</f>
        <v>61</v>
      </c>
      <c r="Y47" s="240">
        <f>SUM(X47*100/U47)</f>
        <v>17.428571428571427</v>
      </c>
      <c r="Z47" s="242">
        <f>SUM(Z23+Z27+Z32+Z46)</f>
        <v>32</v>
      </c>
      <c r="AA47" s="240">
        <f t="shared" si="9"/>
        <v>9.142857142857142</v>
      </c>
      <c r="AB47" s="242">
        <f>SUM(AB23+AB27+AB32+AB46)</f>
        <v>105</v>
      </c>
      <c r="AC47" s="241">
        <f>SUM(AB47*100/U47)</f>
        <v>30</v>
      </c>
    </row>
    <row r="48" spans="1:29" s="12" customFormat="1" ht="21" customHeight="1" thickBot="1">
      <c r="A48" s="52" t="s">
        <v>61</v>
      </c>
      <c r="B48" s="53"/>
      <c r="C48" s="54"/>
      <c r="D48" s="54"/>
      <c r="E48" s="124"/>
      <c r="F48" s="125"/>
      <c r="G48" s="124"/>
      <c r="H48" s="126"/>
      <c r="I48" s="124"/>
      <c r="J48" s="126"/>
      <c r="K48" s="124"/>
      <c r="L48" s="125"/>
      <c r="M48" s="174"/>
      <c r="N48" s="174"/>
      <c r="O48" s="174"/>
      <c r="P48" s="174"/>
      <c r="Q48" s="175"/>
      <c r="R48" s="174"/>
      <c r="S48" s="174"/>
      <c r="T48" s="174"/>
      <c r="U48" s="286" t="s">
        <v>32</v>
      </c>
      <c r="V48" s="287"/>
      <c r="W48" s="287"/>
      <c r="X48" s="287"/>
      <c r="Y48" s="287"/>
      <c r="Z48" s="287"/>
      <c r="AA48" s="288"/>
      <c r="AB48" s="289">
        <v>2.26</v>
      </c>
      <c r="AC48" s="286"/>
    </row>
    <row r="49" spans="1:29" s="187" customFormat="1" ht="21.75" customHeight="1">
      <c r="A49" s="52"/>
      <c r="B49" s="243" t="s">
        <v>44</v>
      </c>
      <c r="C49" s="54"/>
      <c r="D49" s="54"/>
      <c r="E49" s="54"/>
      <c r="F49" s="54"/>
      <c r="G49" s="54"/>
      <c r="H49" s="244"/>
      <c r="I49" s="244"/>
      <c r="J49" s="55"/>
      <c r="K49" s="55"/>
      <c r="L49" s="55"/>
      <c r="M49" s="55"/>
      <c r="N49" s="55"/>
      <c r="O49" s="55"/>
      <c r="P49" s="55"/>
      <c r="Q49" s="245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</row>
    <row r="50" spans="1:29" s="185" customFormat="1" ht="21" customHeight="1">
      <c r="A50" s="246"/>
      <c r="B50" s="247" t="s">
        <v>59</v>
      </c>
      <c r="C50" s="248"/>
      <c r="D50" s="25"/>
      <c r="E50" s="25"/>
      <c r="F50" s="25"/>
      <c r="G50" s="25"/>
      <c r="H50" s="25"/>
      <c r="I50" s="25"/>
      <c r="J50" s="25"/>
      <c r="K50" s="25"/>
      <c r="L50" s="249"/>
      <c r="M50" s="250"/>
      <c r="N50" s="251"/>
      <c r="O50" s="251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</row>
    <row r="51" spans="1:47" s="4" customFormat="1" ht="21" customHeight="1">
      <c r="A51" s="22" t="s">
        <v>62</v>
      </c>
      <c r="B51" s="23"/>
      <c r="C51" s="24"/>
      <c r="D51" s="25"/>
      <c r="E51" s="25"/>
      <c r="F51" s="25"/>
      <c r="G51" s="25"/>
      <c r="H51" s="25"/>
      <c r="I51" s="25"/>
      <c r="J51" s="25"/>
      <c r="K51" s="25"/>
      <c r="L51" s="56"/>
      <c r="M51" s="57"/>
      <c r="N51" s="58"/>
      <c r="O51" s="58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</row>
    <row r="52" spans="1:47" s="4" customFormat="1" ht="9.75" customHeight="1">
      <c r="A52" s="22"/>
      <c r="B52" s="23"/>
      <c r="C52" s="24"/>
      <c r="D52" s="25"/>
      <c r="E52" s="25"/>
      <c r="F52" s="25"/>
      <c r="G52" s="25"/>
      <c r="H52" s="25"/>
      <c r="I52" s="25"/>
      <c r="J52" s="25"/>
      <c r="K52" s="25"/>
      <c r="L52" s="56"/>
      <c r="M52" s="57"/>
      <c r="N52" s="58"/>
      <c r="O52" s="58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</row>
    <row r="53" spans="1:47" s="140" customFormat="1" ht="18.75" customHeight="1">
      <c r="A53" s="133" t="s">
        <v>58</v>
      </c>
      <c r="B53" s="134"/>
      <c r="C53" s="135"/>
      <c r="D53" s="135"/>
      <c r="E53" s="136"/>
      <c r="F53" s="137"/>
      <c r="G53" s="30"/>
      <c r="H53" s="138"/>
      <c r="I53" s="30"/>
      <c r="J53" s="139"/>
      <c r="K53" s="28"/>
      <c r="AC53" s="211" t="s">
        <v>57</v>
      </c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</row>
    <row r="54" spans="1:47" s="140" customFormat="1" ht="18.75" customHeight="1">
      <c r="A54" s="133"/>
      <c r="B54" s="134"/>
      <c r="C54" s="27"/>
      <c r="D54" s="141"/>
      <c r="E54" s="28"/>
      <c r="F54" s="137"/>
      <c r="G54" s="30"/>
      <c r="H54" s="138"/>
      <c r="I54" s="30"/>
      <c r="J54" s="28"/>
      <c r="K54" s="2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</row>
    <row r="55" spans="2:47" s="140" customFormat="1" ht="18.75" customHeight="1">
      <c r="B55" s="134"/>
      <c r="C55" s="27"/>
      <c r="D55" s="28"/>
      <c r="E55" s="28"/>
      <c r="F55" s="137"/>
      <c r="G55" s="134"/>
      <c r="H55" s="138"/>
      <c r="I55" s="30"/>
      <c r="J55" s="27"/>
      <c r="K55" s="13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</row>
    <row r="56" spans="1:47" s="5" customFormat="1" ht="21" customHeight="1">
      <c r="A56" s="26"/>
      <c r="B56" s="26"/>
      <c r="C56" s="26"/>
      <c r="D56" s="30"/>
      <c r="E56" s="26"/>
      <c r="F56" s="26"/>
      <c r="G56" s="26"/>
      <c r="H56" s="26"/>
      <c r="I56" s="26"/>
      <c r="J56" s="26"/>
      <c r="K56" s="26"/>
      <c r="L56" s="29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</row>
    <row r="57" spans="1:29" ht="21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24"/>
      <c r="S57" s="66"/>
      <c r="T57" s="24"/>
      <c r="U57" s="24"/>
      <c r="V57" s="24"/>
      <c r="W57" s="24"/>
      <c r="X57" s="24"/>
      <c r="Y57" s="24"/>
      <c r="Z57" s="24"/>
      <c r="AA57" s="15"/>
      <c r="AB57" s="15"/>
      <c r="AC57" s="15"/>
    </row>
    <row r="58" spans="1:29" ht="21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24"/>
      <c r="S58" s="66"/>
      <c r="T58" s="24"/>
      <c r="U58" s="24"/>
      <c r="V58" s="24"/>
      <c r="W58" s="24"/>
      <c r="X58" s="24"/>
      <c r="Y58" s="24"/>
      <c r="Z58" s="24"/>
      <c r="AA58" s="15"/>
      <c r="AB58" s="15"/>
      <c r="AC58" s="15"/>
    </row>
    <row r="59" spans="1:29" ht="21" customHeight="1">
      <c r="A59" s="15"/>
      <c r="B59" s="15"/>
      <c r="C59" s="15"/>
      <c r="D59" s="15"/>
      <c r="E59" s="26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66"/>
      <c r="S59" s="24"/>
      <c r="T59" s="24"/>
      <c r="U59" s="24"/>
      <c r="V59" s="24"/>
      <c r="W59" s="24"/>
      <c r="X59" s="24"/>
      <c r="Y59" s="24"/>
      <c r="Z59" s="24"/>
      <c r="AA59" s="15"/>
      <c r="AB59" s="15"/>
      <c r="AC59" s="15"/>
    </row>
  </sheetData>
  <sheetProtection/>
  <mergeCells count="30">
    <mergeCell ref="A47:B47"/>
    <mergeCell ref="A46:B46"/>
    <mergeCell ref="D7:K7"/>
    <mergeCell ref="H8:I8"/>
    <mergeCell ref="D8:E8"/>
    <mergeCell ref="F8:G8"/>
    <mergeCell ref="J8:K8"/>
    <mergeCell ref="A23:B23"/>
    <mergeCell ref="A27:B27"/>
    <mergeCell ref="A32:B32"/>
    <mergeCell ref="U48:AA48"/>
    <mergeCell ref="AB48:AC48"/>
    <mergeCell ref="A6:A9"/>
    <mergeCell ref="B6:B9"/>
    <mergeCell ref="C6:K6"/>
    <mergeCell ref="C7:C9"/>
    <mergeCell ref="L6:T6"/>
    <mergeCell ref="U6:AC6"/>
    <mergeCell ref="V7:AC7"/>
    <mergeCell ref="V8:W8"/>
    <mergeCell ref="L7:L9"/>
    <mergeCell ref="U7:U9"/>
    <mergeCell ref="Q8:R8"/>
    <mergeCell ref="S8:T8"/>
    <mergeCell ref="AB8:AC8"/>
    <mergeCell ref="M7:T7"/>
    <mergeCell ref="M8:N8"/>
    <mergeCell ref="O8:P8"/>
    <mergeCell ref="X8:Y8"/>
    <mergeCell ref="Z8:AA8"/>
  </mergeCells>
  <printOptions horizontalCentered="1"/>
  <pageMargins left="0.41" right="0.2755905511811024" top="0.5905511811023623" bottom="0.35" header="0.3937007874015748" footer="0.1968503937007874"/>
  <pageSetup firstPageNumber="69" useFirstPageNumber="1" horizontalDpi="600" verticalDpi="600" orientation="landscape" paperSize="9" scale="80" r:id="rId2"/>
  <headerFooter alignWithMargins="0">
    <oddHeader>&amp;R&amp;"TH SarabunPSK,Bold"&amp;15ศบก. 2.9.2</oddHeader>
    <oddFooter>&amp;L&amp;"Cordia New,Regular"&amp;9&amp;Z&amp;F&amp;A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All Users</cp:lastModifiedBy>
  <cp:lastPrinted>2012-07-03T07:30:49Z</cp:lastPrinted>
  <dcterms:created xsi:type="dcterms:W3CDTF">2008-05-25T11:13:18Z</dcterms:created>
  <dcterms:modified xsi:type="dcterms:W3CDTF">2012-07-03T07:30:52Z</dcterms:modified>
  <cp:category/>
  <cp:version/>
  <cp:contentType/>
  <cp:contentStatus/>
</cp:coreProperties>
</file>