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480" windowHeight="11520" activeTab="0"/>
  </bookViews>
  <sheets>
    <sheet name="2.9.1" sheetId="1" r:id="rId1"/>
  </sheets>
  <definedNames>
    <definedName name="_xlnm.Print_Area" localSheetId="0">'2.9.1'!$A$1:$K$59</definedName>
  </definedNames>
  <calcPr fullCalcOnLoad="1"/>
</workbook>
</file>

<file path=xl/sharedStrings.xml><?xml version="1.0" encoding="utf-8"?>
<sst xmlns="http://schemas.openxmlformats.org/spreadsheetml/2006/main" count="151" uniqueCount="67">
  <si>
    <t>ลำดับที่</t>
  </si>
  <si>
    <t>ร้อยละ</t>
  </si>
  <si>
    <t>เทคโนโลยีสารสนเทศ</t>
  </si>
  <si>
    <t>-  สารสนเทศศึกษา</t>
  </si>
  <si>
    <t>-  ระบบสารสนเทศเพื่อการจัดการ</t>
  </si>
  <si>
    <t>-  นิเทศศาสตร์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</si>
  <si>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</si>
  <si>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</si>
  <si>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</si>
  <si>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เทคโนโลยีอาหาร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</si>
  <si>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</si>
  <si>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</si>
  <si>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</si>
  <si>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</si>
  <si>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</si>
  <si>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</si>
  <si>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</si>
  <si>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</si>
  <si>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</si>
  <si>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</si>
  <si>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</si>
  <si>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</si>
  <si>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</si>
  <si>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</si>
  <si>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วิศวกรรมการผลิต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</si>
  <si>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</si>
  <si>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</si>
  <si>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</si>
  <si>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ภาพรวมมหาวิทยาลัย</t>
  </si>
  <si>
    <t>รวมสำนักวิชาวิทยาศาสตร์</t>
  </si>
  <si>
    <t>รวมสำนักวิชาแพทยศาสตร์
(กลุ่มสาขาวิชาสาธารณสุขศาสตร์)</t>
  </si>
  <si>
    <t>คะแนนอิงเกณฑ์การประเมิน</t>
  </si>
  <si>
    <t>ผลการเรียน</t>
  </si>
  <si>
    <t>จำนวน</t>
  </si>
  <si>
    <t>สาเหตุที่พ้นสถานภาพ</t>
  </si>
  <si>
    <t>ลาออก</t>
  </si>
  <si>
    <t>รวมทุกสาเหตุ</t>
  </si>
  <si>
    <t>จำนวนนักศึกษาสุทธิ
ของสาขาวิชา*  (คน)</t>
  </si>
  <si>
    <t>เทคโนโลยีการจัดการ</t>
  </si>
  <si>
    <t>-  การจัดการตลาด</t>
  </si>
  <si>
    <t>-  การจัดการผู้ประกอบการ</t>
  </si>
  <si>
    <t>รวมสำนักวิชาพยาบาลศาสตร์</t>
  </si>
  <si>
    <t>พยาบาลศาสตร์</t>
  </si>
  <si>
    <t>วิทยาศาสตร์การกีฬา</t>
  </si>
  <si>
    <t>วิศวกรรมยานยนต์</t>
  </si>
  <si>
    <t>วิศวกรรมอากาศยาน</t>
  </si>
  <si>
    <t>-  การจัดการโลจิสติกส์</t>
  </si>
  <si>
    <t>แมคคาทรอนิกส์</t>
  </si>
  <si>
    <r>
      <t>ตารางที่ 2.9.1</t>
    </r>
    <r>
      <rPr>
        <b/>
        <sz val="15"/>
        <rFont val="TH SarabunPSK"/>
        <family val="2"/>
      </rPr>
      <t xml:space="preserve">  :  ร้อยละการพ้นสถานภาพเนื่องจากสาเหตุผลการเรียนของนักศึกษาต่อรุ่น ปีการศึกษา 2554 (พ.ค. 54 - เม.ย. 55)  </t>
    </r>
  </si>
  <si>
    <t>-</t>
  </si>
  <si>
    <t>วิศวกรรมเกษตรและอาหาร</t>
  </si>
  <si>
    <t>.</t>
  </si>
  <si>
    <t>ข้อมูล ณ วันที่  8  พฤษภาคม  2555</t>
  </si>
  <si>
    <r>
      <t>แหล่งที่มา  :</t>
    </r>
    <r>
      <rPr>
        <sz val="14"/>
        <rFont val="TH SarabunPSK"/>
        <family val="2"/>
      </rPr>
      <t xml:space="preserve">  ฝ่ายทะเบียนนักศึกษา ศูนย์บริการการศึกษา</t>
    </r>
  </si>
  <si>
    <t>สาขาวิชา/ หลักสูตร/ สำนักวิชา</t>
  </si>
  <si>
    <t>อื่น ๆ ***</t>
  </si>
  <si>
    <r>
      <t>หมายเหตุ</t>
    </r>
    <r>
      <rPr>
        <b/>
        <sz val="14"/>
        <rFont val="TH SarabunPSK"/>
        <family val="2"/>
      </rPr>
      <t xml:space="preserve">  :  1)  *  หมายถึง </t>
    </r>
    <r>
      <rPr>
        <sz val="14"/>
        <rFont val="TH SarabunPSK"/>
        <family val="2"/>
      </rPr>
      <t xml:space="preserve">นักศึกษาสุทธิของสาขาวิชา  =  นักศึกษาแรกเข้าของสาขาวิชา + นักศึกษาย้ายเข้า - นักศึกษาโอนออก </t>
    </r>
  </si>
  <si>
    <r>
      <t xml:space="preserve">         </t>
    </r>
    <r>
      <rPr>
        <sz val="14"/>
        <rFont val="TH SarabunPSK"/>
        <family val="2"/>
      </rPr>
      <t xml:space="preserve"> (เก็บข้อมูลนักศึกษารุ่นปีการศึกษา 2551 นับจนสิ้นภาคการศึกษาที่ 3/2554 </t>
    </r>
  </si>
  <si>
    <t>แพทยศาสตร์ **</t>
  </si>
  <si>
    <t xml:space="preserve">            **  ส่วนหลักสูตรแพทยศาสตร์เก็บข้อมูลนักศึกษารุ่นปีการศึกษา 2549 นับจนสิ้นภาคการศึกษาที่ 3/2554)</t>
  </si>
  <si>
    <t xml:space="preserve">                       ก. ระดับปริญญาตรี</t>
  </si>
  <si>
    <t xml:space="preserve">                (จำนวนนักศึกษา รุ่นปีการศึกษา 2551 ที่พ้นสถานภาพ เนื่องจากสาเหตุผลการเรียนนับตั้งแต่แรกเข้าสาขาวิชาจนสิ้นภาคการศึกษาที่ 3/2554  </t>
  </si>
  <si>
    <t xml:space="preserve">                 ส่วนหลักสูตรแพทยศาสตร์นักศึกษา รุ่นปีการศึกษา 2549  ที่พ้นสถานภาพเนื่องจากสาเหตุผลการเรียนนับตั้งแต่แรกเข้าสาขาวิชา</t>
  </si>
  <si>
    <t xml:space="preserve">                 จนสิ้นภาคการศึกษาที่ 3/2554)</t>
  </si>
  <si>
    <r>
      <t xml:space="preserve">   </t>
    </r>
    <r>
      <rPr>
        <b/>
        <sz val="14"/>
        <rFont val="TH SarabunPSK"/>
        <family val="2"/>
      </rPr>
      <t xml:space="preserve"> 2) ***  หมายถึง  </t>
    </r>
    <r>
      <rPr>
        <sz val="14"/>
        <rFont val="TH SarabunPSK"/>
        <family val="2"/>
      </rPr>
      <t>ขอให้ระบุสาเหตุอื่น ๆ ที่พ้นสถานภาพ  (อื่น ๆ ได้แก่ นักศึกษาไม่ชำระเงิน/ไม่ลงทะเบียนเรียน/เสียชีวิต)</t>
    </r>
  </si>
  <si>
    <t xml:space="preserve">    3) การพ้นสถานภาพของนักศึกษานับจากนักศึกษาที่พ้นสถานภาพ เนื่องจากผลการเรียน ลาออก และสาเหตุอื่น ๆ โดยอิงตามข้อบังคับ มทส.</t>
  </si>
  <si>
    <t xml:space="preserve">       ว่าด้วยการศึกษาขั้นปริญญาตรี พ.ศ. 2546 และขั้นบัณฑิตศึกษา พ.ศ. 2550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</si>
</sst>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0.00;[Red]0.00"/>
    <numFmt numFmtId="202" formatCode="0;;\-"/>
    <numFmt numFmtId="203" formatCode="0;[Red]0"/>
    <numFmt numFmtId="204" formatCode="\t&quot;฿&quot;#,##0_);\(\t&quot;฿&quot;#,##0\)"/>
    <numFmt numFmtId="205" formatCode="\t&quot;฿&quot;#,##0_);[Red]\(\t&quot;฿&quot;#,##0\)"/>
    <numFmt numFmtId="206" formatCode="\t&quot;฿&quot;#,##0.00_);\(\t&quot;฿&quot;#,##0.00\)"/>
    <numFmt numFmtId="207" formatCode="\t&quot;฿&quot;#,##0.00_);[Red]\(\t&quot;฿&quot;#,##0.00\)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;;\-"/>
    <numFmt numFmtId="214" formatCode="d\ ดดดด\ bbbb"/>
    <numFmt numFmtId="215" formatCode="#,##0;;\-"/>
    <numFmt numFmtId="216" formatCode="#,##0_ ;\-#,##0\ 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0.00;;\-"/>
    <numFmt numFmtId="221" formatCode="[$-41E]d\ mmmm\ yyyy"/>
    <numFmt numFmtId="222" formatCode="#,##0.0"/>
    <numFmt numFmtId="223" formatCode="0.0"/>
  </numFmts>
  <fonts count="54">
    <font>
      <sz val="14"/>
      <name val="Browalli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0"/>
      <color indexed="8"/>
      <name val="MS Sans Serif"/>
      <family val="2"/>
    </font>
    <font>
      <sz val="14"/>
      <name val="AngsanaUPC"/>
      <family val="1"/>
    </font>
    <font>
      <sz val="14"/>
      <name val="Cordia New"/>
      <family val="2"/>
    </font>
    <font>
      <sz val="8"/>
      <name val="AngsanaUPC"/>
      <family val="1"/>
    </font>
    <font>
      <b/>
      <sz val="14"/>
      <name val="Cordia New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vertAlign val="subscript"/>
      <sz val="14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dotted"/>
      <bottom style="dotted"/>
    </border>
    <border>
      <left style="double"/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 style="thin"/>
      <bottom style="thin"/>
    </border>
    <border>
      <left style="double"/>
      <right style="dotted"/>
      <top style="double"/>
      <bottom style="thin"/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dashed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uble"/>
      <right style="dotted"/>
      <top>
        <color indexed="63"/>
      </top>
      <bottom style="hair"/>
    </border>
    <border>
      <left style="double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uble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tted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180">
    <xf numFmtId="0" fontId="0" fillId="0" borderId="0" xfId="0" applyAlignment="1">
      <alignment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0" fontId="5" fillId="0" borderId="0" xfId="59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59" applyFont="1" applyAlignment="1">
      <alignment/>
      <protection/>
    </xf>
    <xf numFmtId="0" fontId="5" fillId="0" borderId="0" xfId="0" applyFont="1" applyAlignment="1">
      <alignment/>
    </xf>
    <xf numFmtId="0" fontId="7" fillId="33" borderId="0" xfId="59" applyFont="1" applyFill="1" applyAlignment="1">
      <alignment vertical="center"/>
      <protection/>
    </xf>
    <xf numFmtId="0" fontId="5" fillId="33" borderId="0" xfId="59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0" fontId="8" fillId="0" borderId="0" xfId="59" applyFont="1" applyBorder="1" applyAlignment="1">
      <alignment horizontal="left"/>
      <protection/>
    </xf>
    <xf numFmtId="0" fontId="9" fillId="0" borderId="0" xfId="59" applyFont="1" applyBorder="1" applyAlignment="1">
      <alignment horizontal="left"/>
      <protection/>
    </xf>
    <xf numFmtId="0" fontId="10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1" fillId="0" borderId="0" xfId="59" applyFont="1">
      <alignment/>
      <protection/>
    </xf>
    <xf numFmtId="0" fontId="12" fillId="0" borderId="0" xfId="59" applyFont="1" applyBorder="1" applyAlignment="1">
      <alignment horizontal="left" vertical="top"/>
      <protection/>
    </xf>
    <xf numFmtId="0" fontId="13" fillId="0" borderId="0" xfId="59" applyFont="1" applyBorder="1">
      <alignment/>
      <protection/>
    </xf>
    <xf numFmtId="0" fontId="15" fillId="0" borderId="10" xfId="72" applyFont="1" applyFill="1" applyBorder="1" applyAlignment="1">
      <alignment horizontal="center" vertical="center" wrapText="1"/>
      <protection/>
    </xf>
    <xf numFmtId="0" fontId="15" fillId="0" borderId="11" xfId="72" applyFont="1" applyFill="1" applyBorder="1" applyAlignment="1">
      <alignment horizontal="center" vertical="center" wrapText="1"/>
      <protection/>
    </xf>
    <xf numFmtId="0" fontId="15" fillId="0" borderId="12" xfId="72" applyFont="1" applyFill="1" applyBorder="1" applyAlignment="1">
      <alignment horizontal="center" vertical="center" wrapText="1"/>
      <protection/>
    </xf>
    <xf numFmtId="0" fontId="15" fillId="0" borderId="13" xfId="72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 vertical="center" indent="6"/>
      <protection/>
    </xf>
    <xf numFmtId="0" fontId="11" fillId="0" borderId="0" xfId="59" applyFont="1" applyBorder="1">
      <alignment/>
      <protection/>
    </xf>
    <xf numFmtId="0" fontId="16" fillId="0" borderId="0" xfId="57" applyFont="1" applyFill="1" applyBorder="1" applyAlignment="1">
      <alignment horizontal="center"/>
      <protection/>
    </xf>
    <xf numFmtId="1" fontId="17" fillId="0" borderId="0" xfId="59" applyNumberFormat="1" applyFont="1" applyBorder="1" applyAlignment="1">
      <alignment horizontal="centerContinuous" vertical="center"/>
      <protection/>
    </xf>
    <xf numFmtId="0" fontId="18" fillId="0" borderId="0" xfId="73" applyFont="1" applyBorder="1" applyAlignment="1">
      <alignment horizontal="left" vertical="center"/>
      <protection/>
    </xf>
    <xf numFmtId="0" fontId="10" fillId="0" borderId="0" xfId="73" applyFont="1" applyBorder="1" applyAlignment="1">
      <alignment horizontal="center" vertical="center"/>
      <protection/>
    </xf>
    <xf numFmtId="3" fontId="10" fillId="0" borderId="0" xfId="59" applyNumberFormat="1" applyFont="1" applyBorder="1" applyAlignment="1">
      <alignment horizontal="center" vertical="center" shrinkToFit="1"/>
      <protection/>
    </xf>
    <xf numFmtId="0" fontId="15" fillId="0" borderId="0" xfId="57" applyFont="1" applyFill="1" applyBorder="1" applyAlignment="1">
      <alignment horizontal="center"/>
      <protection/>
    </xf>
    <xf numFmtId="0" fontId="11" fillId="0" borderId="0" xfId="73" applyFont="1" applyBorder="1" applyAlignment="1">
      <alignment horizontal="left" vertical="center"/>
      <protection/>
    </xf>
    <xf numFmtId="0" fontId="10" fillId="0" borderId="0" xfId="59" applyFont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0" applyFont="1" applyAlignment="1">
      <alignment/>
    </xf>
    <xf numFmtId="201" fontId="11" fillId="0" borderId="0" xfId="0" applyNumberFormat="1" applyFont="1" applyAlignment="1">
      <alignment horizontal="center"/>
    </xf>
    <xf numFmtId="201" fontId="11" fillId="0" borderId="0" xfId="0" applyNumberFormat="1" applyFont="1" applyAlignment="1">
      <alignment horizontal="left"/>
    </xf>
    <xf numFmtId="0" fontId="10" fillId="0" borderId="0" xfId="73" applyFont="1" applyBorder="1" applyAlignment="1">
      <alignment horizontal="left" vertical="center"/>
      <protection/>
    </xf>
    <xf numFmtId="0" fontId="15" fillId="0" borderId="14" xfId="72" applyFont="1" applyFill="1" applyBorder="1" applyAlignment="1">
      <alignment horizontal="center" vertical="center" wrapText="1"/>
      <protection/>
    </xf>
    <xf numFmtId="201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15" xfId="72" applyFont="1" applyFill="1" applyBorder="1" applyAlignment="1">
      <alignment horizontal="center" vertical="center" wrapText="1"/>
      <protection/>
    </xf>
    <xf numFmtId="0" fontId="15" fillId="0" borderId="16" xfId="72" applyFont="1" applyFill="1" applyBorder="1" applyAlignment="1">
      <alignment horizontal="center" vertical="center" wrapText="1"/>
      <protection/>
    </xf>
    <xf numFmtId="1" fontId="15" fillId="0" borderId="17" xfId="72" applyNumberFormat="1" applyFont="1" applyFill="1" applyBorder="1" applyAlignment="1">
      <alignment horizontal="center" vertical="center" wrapText="1"/>
      <protection/>
    </xf>
    <xf numFmtId="1" fontId="15" fillId="0" borderId="16" xfId="72" applyNumberFormat="1" applyFont="1" applyFill="1" applyBorder="1" applyAlignment="1">
      <alignment horizontal="center" vertical="center" wrapText="1"/>
      <protection/>
    </xf>
    <xf numFmtId="0" fontId="11" fillId="0" borderId="18" xfId="59" applyFont="1" applyFill="1" applyBorder="1">
      <alignment/>
      <protection/>
    </xf>
    <xf numFmtId="0" fontId="10" fillId="0" borderId="0" xfId="58" applyFont="1" applyAlignment="1">
      <alignment/>
      <protection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right" shrinkToFit="1"/>
    </xf>
    <xf numFmtId="0" fontId="11" fillId="0" borderId="0" xfId="58" applyFont="1" applyAlignment="1">
      <alignment/>
      <protection/>
    </xf>
    <xf numFmtId="0" fontId="19" fillId="0" borderId="0" xfId="0" applyFont="1" applyAlignment="1">
      <alignment/>
    </xf>
    <xf numFmtId="0" fontId="5" fillId="0" borderId="0" xfId="58" applyFont="1" applyAlignment="1">
      <alignment/>
      <protection/>
    </xf>
    <xf numFmtId="0" fontId="14" fillId="0" borderId="0" xfId="59" applyFont="1" applyBorder="1" applyAlignment="1">
      <alignment horizontal="left" vertical="top"/>
      <protection/>
    </xf>
    <xf numFmtId="4" fontId="16" fillId="0" borderId="19" xfId="59" applyNumberFormat="1" applyFont="1" applyFill="1" applyBorder="1" applyAlignment="1">
      <alignment horizontal="center" vertical="center"/>
      <protection/>
    </xf>
    <xf numFmtId="4" fontId="15" fillId="0" borderId="20" xfId="59" applyNumberFormat="1" applyFont="1" applyFill="1" applyBorder="1" applyAlignment="1">
      <alignment horizontal="center" vertical="center"/>
      <protection/>
    </xf>
    <xf numFmtId="4" fontId="15" fillId="0" borderId="21" xfId="59" applyNumberFormat="1" applyFont="1" applyFill="1" applyBorder="1" applyAlignment="1">
      <alignment horizontal="center" vertical="center"/>
      <protection/>
    </xf>
    <xf numFmtId="4" fontId="15" fillId="0" borderId="22" xfId="59" applyNumberFormat="1" applyFont="1" applyFill="1" applyBorder="1" applyAlignment="1">
      <alignment horizontal="center" vertical="center"/>
      <protection/>
    </xf>
    <xf numFmtId="2" fontId="15" fillId="0" borderId="20" xfId="72" applyNumberFormat="1" applyFont="1" applyFill="1" applyBorder="1" applyAlignment="1">
      <alignment horizontal="center" vertical="center" wrapText="1"/>
      <protection/>
    </xf>
    <xf numFmtId="4" fontId="15" fillId="0" borderId="23" xfId="59" applyNumberFormat="1" applyFont="1" applyFill="1" applyBorder="1" applyAlignment="1">
      <alignment horizontal="center" vertical="center"/>
      <protection/>
    </xf>
    <xf numFmtId="4" fontId="15" fillId="0" borderId="24" xfId="59" applyNumberFormat="1" applyFont="1" applyFill="1" applyBorder="1" applyAlignment="1">
      <alignment horizontal="center" vertical="center"/>
      <protection/>
    </xf>
    <xf numFmtId="2" fontId="15" fillId="0" borderId="23" xfId="72" applyNumberFormat="1" applyFont="1" applyFill="1" applyBorder="1" applyAlignment="1">
      <alignment horizontal="center" vertical="center" wrapText="1"/>
      <protection/>
    </xf>
    <xf numFmtId="2" fontId="15" fillId="0" borderId="25" xfId="72" applyNumberFormat="1" applyFont="1" applyFill="1" applyBorder="1" applyAlignment="1">
      <alignment horizontal="center" vertical="center" wrapText="1"/>
      <protection/>
    </xf>
    <xf numFmtId="3" fontId="16" fillId="0" borderId="26" xfId="59" applyNumberFormat="1" applyFont="1" applyFill="1" applyBorder="1" applyAlignment="1">
      <alignment horizontal="center" vertical="center"/>
      <protection/>
    </xf>
    <xf numFmtId="3" fontId="15" fillId="0" borderId="16" xfId="59" applyNumberFormat="1" applyFont="1" applyFill="1" applyBorder="1" applyAlignment="1">
      <alignment horizontal="center" vertical="center"/>
      <protection/>
    </xf>
    <xf numFmtId="3" fontId="15" fillId="0" borderId="27" xfId="59" applyNumberFormat="1" applyFont="1" applyFill="1" applyBorder="1" applyAlignment="1">
      <alignment horizontal="center" vertical="center"/>
      <protection/>
    </xf>
    <xf numFmtId="3" fontId="15" fillId="0" borderId="28" xfId="59" applyNumberFormat="1" applyFont="1" applyFill="1" applyBorder="1" applyAlignment="1">
      <alignment horizontal="center" vertical="center"/>
      <protection/>
    </xf>
    <xf numFmtId="3" fontId="15" fillId="0" borderId="16" xfId="72" applyNumberFormat="1" applyFont="1" applyFill="1" applyBorder="1" applyAlignment="1">
      <alignment horizontal="center" vertical="center" wrapText="1"/>
      <protection/>
    </xf>
    <xf numFmtId="3" fontId="15" fillId="0" borderId="15" xfId="59" applyNumberFormat="1" applyFont="1" applyFill="1" applyBorder="1" applyAlignment="1">
      <alignment horizontal="center" vertical="center"/>
      <protection/>
    </xf>
    <xf numFmtId="3" fontId="15" fillId="0" borderId="29" xfId="59" applyNumberFormat="1" applyFont="1" applyFill="1" applyBorder="1" applyAlignment="1">
      <alignment horizontal="center" vertical="center"/>
      <protection/>
    </xf>
    <xf numFmtId="3" fontId="15" fillId="0" borderId="15" xfId="72" applyNumberFormat="1" applyFont="1" applyFill="1" applyBorder="1" applyAlignment="1">
      <alignment horizontal="center" vertical="center" wrapText="1"/>
      <protection/>
    </xf>
    <xf numFmtId="4" fontId="16" fillId="0" borderId="30" xfId="59" applyNumberFormat="1" applyFont="1" applyFill="1" applyBorder="1" applyAlignment="1">
      <alignment horizontal="center" vertical="center"/>
      <protection/>
    </xf>
    <xf numFmtId="2" fontId="15" fillId="0" borderId="31" xfId="72" applyNumberFormat="1" applyFont="1" applyFill="1" applyBorder="1" applyAlignment="1">
      <alignment horizontal="center" vertical="center" wrapText="1"/>
      <protection/>
    </xf>
    <xf numFmtId="2" fontId="15" fillId="0" borderId="32" xfId="72" applyNumberFormat="1" applyFont="1" applyFill="1" applyBorder="1" applyAlignment="1">
      <alignment horizontal="center" vertical="center" wrapText="1"/>
      <protection/>
    </xf>
    <xf numFmtId="2" fontId="15" fillId="0" borderId="22" xfId="72" applyNumberFormat="1" applyFont="1" applyFill="1" applyBorder="1" applyAlignment="1">
      <alignment horizontal="center" vertical="center" wrapText="1"/>
      <protection/>
    </xf>
    <xf numFmtId="2" fontId="15" fillId="0" borderId="33" xfId="72" applyNumberFormat="1" applyFont="1" applyFill="1" applyBorder="1" applyAlignment="1">
      <alignment horizontal="center" vertical="center" wrapText="1"/>
      <protection/>
    </xf>
    <xf numFmtId="2" fontId="15" fillId="0" borderId="21" xfId="72" applyNumberFormat="1" applyFont="1" applyFill="1" applyBorder="1" applyAlignment="1">
      <alignment horizontal="center" vertical="center" wrapText="1"/>
      <protection/>
    </xf>
    <xf numFmtId="2" fontId="15" fillId="0" borderId="34" xfId="72" applyNumberFormat="1" applyFont="1" applyFill="1" applyBorder="1" applyAlignment="1">
      <alignment horizontal="center" vertical="center" wrapText="1"/>
      <protection/>
    </xf>
    <xf numFmtId="2" fontId="15" fillId="0" borderId="35" xfId="72" applyNumberFormat="1" applyFont="1" applyFill="1" applyBorder="1" applyAlignment="1">
      <alignment horizontal="center" vertical="center" wrapText="1"/>
      <protection/>
    </xf>
    <xf numFmtId="0" fontId="15" fillId="0" borderId="36" xfId="72" applyFont="1" applyFill="1" applyBorder="1" applyAlignment="1">
      <alignment horizontal="center" vertical="center" wrapText="1"/>
      <protection/>
    </xf>
    <xf numFmtId="0" fontId="15" fillId="0" borderId="37" xfId="72" applyFont="1" applyFill="1" applyBorder="1" applyAlignment="1">
      <alignment horizontal="center" vertical="center" wrapText="1"/>
      <protection/>
    </xf>
    <xf numFmtId="0" fontId="15" fillId="0" borderId="38" xfId="72" applyFont="1" applyFill="1" applyBorder="1" applyAlignment="1">
      <alignment horizontal="center" vertical="center" wrapText="1"/>
      <protection/>
    </xf>
    <xf numFmtId="0" fontId="15" fillId="0" borderId="39" xfId="72" applyFont="1" applyFill="1" applyBorder="1" applyAlignment="1">
      <alignment horizontal="center" vertical="center" wrapText="1"/>
      <protection/>
    </xf>
    <xf numFmtId="1" fontId="15" fillId="0" borderId="38" xfId="72" applyNumberFormat="1" applyFont="1" applyFill="1" applyBorder="1" applyAlignment="1">
      <alignment horizontal="center" vertical="center" wrapText="1"/>
      <protection/>
    </xf>
    <xf numFmtId="1" fontId="15" fillId="0" borderId="36" xfId="72" applyNumberFormat="1" applyFont="1" applyFill="1" applyBorder="1" applyAlignment="1">
      <alignment horizontal="center" vertical="center" wrapText="1"/>
      <protection/>
    </xf>
    <xf numFmtId="1" fontId="15" fillId="0" borderId="37" xfId="72" applyNumberFormat="1" applyFont="1" applyFill="1" applyBorder="1" applyAlignment="1">
      <alignment horizontal="center" vertical="center" wrapText="1"/>
      <protection/>
    </xf>
    <xf numFmtId="0" fontId="15" fillId="0" borderId="27" xfId="72" applyFont="1" applyFill="1" applyBorder="1" applyAlignment="1">
      <alignment horizontal="center" vertical="center" wrapText="1"/>
      <protection/>
    </xf>
    <xf numFmtId="0" fontId="15" fillId="0" borderId="17" xfId="72" applyFont="1" applyFill="1" applyBorder="1" applyAlignment="1">
      <alignment horizontal="center" vertical="center" wrapText="1"/>
      <protection/>
    </xf>
    <xf numFmtId="0" fontId="15" fillId="0" borderId="40" xfId="72" applyFont="1" applyFill="1" applyBorder="1" applyAlignment="1">
      <alignment horizontal="center" vertical="center" wrapText="1"/>
      <protection/>
    </xf>
    <xf numFmtId="1" fontId="15" fillId="0" borderId="15" xfId="72" applyNumberFormat="1" applyFont="1" applyFill="1" applyBorder="1" applyAlignment="1">
      <alignment horizontal="center" vertical="center" wrapText="1"/>
      <protection/>
    </xf>
    <xf numFmtId="3" fontId="15" fillId="0" borderId="36" xfId="59" applyNumberFormat="1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vertical="center"/>
      <protection/>
    </xf>
    <xf numFmtId="0" fontId="5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0" xfId="59" applyFont="1" applyFill="1" applyAlignment="1">
      <alignment/>
      <protection/>
    </xf>
    <xf numFmtId="0" fontId="5" fillId="0" borderId="0" xfId="61" applyFont="1" applyFill="1">
      <alignment/>
      <protection/>
    </xf>
    <xf numFmtId="0" fontId="7" fillId="0" borderId="0" xfId="73" applyFont="1" applyFill="1" applyAlignment="1">
      <alignment horizontal="left" vertical="center" indent="1"/>
      <protection/>
    </xf>
    <xf numFmtId="0" fontId="5" fillId="0" borderId="0" xfId="73" applyFont="1" applyFill="1">
      <alignment/>
      <protection/>
    </xf>
    <xf numFmtId="0" fontId="7" fillId="0" borderId="0" xfId="0" applyFont="1" applyFill="1" applyAlignment="1">
      <alignment/>
    </xf>
    <xf numFmtId="0" fontId="14" fillId="0" borderId="41" xfId="59" applyFont="1" applyFill="1" applyBorder="1" applyAlignment="1">
      <alignment horizontal="center" vertical="center"/>
      <protection/>
    </xf>
    <xf numFmtId="0" fontId="14" fillId="0" borderId="42" xfId="59" applyFont="1" applyFill="1" applyBorder="1" applyAlignment="1">
      <alignment horizontal="center" vertical="center"/>
      <protection/>
    </xf>
    <xf numFmtId="0" fontId="14" fillId="0" borderId="43" xfId="59" applyFont="1" applyFill="1" applyBorder="1" applyAlignment="1">
      <alignment horizontal="center" vertical="center"/>
      <protection/>
    </xf>
    <xf numFmtId="0" fontId="14" fillId="0" borderId="44" xfId="59" applyFont="1" applyFill="1" applyBorder="1" applyAlignment="1">
      <alignment horizontal="center" vertical="center"/>
      <protection/>
    </xf>
    <xf numFmtId="0" fontId="11" fillId="0" borderId="45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left" vertical="center" indent="1"/>
      <protection/>
    </xf>
    <xf numFmtId="3" fontId="11" fillId="0" borderId="13" xfId="59" applyNumberFormat="1" applyFont="1" applyFill="1" applyBorder="1" applyAlignment="1">
      <alignment horizontal="center" vertical="center"/>
      <protection/>
    </xf>
    <xf numFmtId="3" fontId="11" fillId="0" borderId="26" xfId="59" applyNumberFormat="1" applyFont="1" applyFill="1" applyBorder="1" applyAlignment="1">
      <alignment horizontal="center" vertical="center"/>
      <protection/>
    </xf>
    <xf numFmtId="3" fontId="11" fillId="0" borderId="47" xfId="59" applyNumberFormat="1" applyFont="1" applyFill="1" applyBorder="1" applyAlignment="1">
      <alignment horizontal="center" vertical="center"/>
      <protection/>
    </xf>
    <xf numFmtId="3" fontId="16" fillId="0" borderId="48" xfId="59" applyNumberFormat="1" applyFont="1" applyFill="1" applyBorder="1" applyAlignment="1">
      <alignment horizontal="center" vertical="center"/>
      <protection/>
    </xf>
    <xf numFmtId="3" fontId="10" fillId="0" borderId="27" xfId="59" applyNumberFormat="1" applyFont="1" applyFill="1" applyBorder="1" applyAlignment="1">
      <alignment horizontal="center" vertical="center"/>
      <protection/>
    </xf>
    <xf numFmtId="4" fontId="16" fillId="0" borderId="49" xfId="59" applyNumberFormat="1" applyFont="1" applyFill="1" applyBorder="1" applyAlignment="1">
      <alignment horizontal="center" vertical="center"/>
      <protection/>
    </xf>
    <xf numFmtId="3" fontId="10" fillId="0" borderId="50" xfId="59" applyNumberFormat="1" applyFont="1" applyFill="1" applyBorder="1" applyAlignment="1">
      <alignment horizontal="center" vertical="center"/>
      <protection/>
    </xf>
    <xf numFmtId="3" fontId="16" fillId="0" borderId="27" xfId="59" applyNumberFormat="1" applyFont="1" applyFill="1" applyBorder="1" applyAlignment="1">
      <alignment horizontal="center" vertical="center"/>
      <protection/>
    </xf>
    <xf numFmtId="4" fontId="16" fillId="0" borderId="21" xfId="59" applyNumberFormat="1" applyFont="1" applyFill="1" applyBorder="1" applyAlignment="1">
      <alignment horizontal="center" vertical="center"/>
      <protection/>
    </xf>
    <xf numFmtId="3" fontId="11" fillId="0" borderId="15" xfId="59" applyNumberFormat="1" applyFont="1" applyFill="1" applyBorder="1" applyAlignment="1">
      <alignment horizontal="center" vertical="center"/>
      <protection/>
    </xf>
    <xf numFmtId="3" fontId="11" fillId="0" borderId="32" xfId="59" applyNumberFormat="1" applyFont="1" applyFill="1" applyBorder="1" applyAlignment="1">
      <alignment horizontal="center" vertical="center"/>
      <protection/>
    </xf>
    <xf numFmtId="3" fontId="11" fillId="0" borderId="37" xfId="59" applyNumberFormat="1" applyFont="1" applyFill="1" applyBorder="1" applyAlignment="1">
      <alignment horizontal="center" vertical="center"/>
      <protection/>
    </xf>
    <xf numFmtId="3" fontId="11" fillId="0" borderId="0" xfId="59" applyNumberFormat="1" applyFont="1" applyFill="1" applyBorder="1" applyAlignment="1">
      <alignment horizontal="center" vertical="center"/>
      <protection/>
    </xf>
    <xf numFmtId="3" fontId="11" fillId="0" borderId="23" xfId="59" applyNumberFormat="1" applyFont="1" applyFill="1" applyBorder="1" applyAlignment="1">
      <alignment horizontal="center" vertical="center"/>
      <protection/>
    </xf>
    <xf numFmtId="49" fontId="11" fillId="0" borderId="51" xfId="59" applyNumberFormat="1" applyFont="1" applyFill="1" applyBorder="1" applyAlignment="1">
      <alignment horizontal="left" vertical="center" indent="1"/>
      <protection/>
    </xf>
    <xf numFmtId="3" fontId="11" fillId="0" borderId="36" xfId="59" applyNumberFormat="1" applyFont="1" applyFill="1" applyBorder="1" applyAlignment="1">
      <alignment horizontal="center" vertical="center"/>
      <protection/>
    </xf>
    <xf numFmtId="0" fontId="11" fillId="0" borderId="52" xfId="59" applyFont="1" applyFill="1" applyBorder="1" applyAlignment="1">
      <alignment horizontal="center" vertical="center"/>
      <protection/>
    </xf>
    <xf numFmtId="49" fontId="11" fillId="0" borderId="53" xfId="59" applyNumberFormat="1" applyFont="1" applyFill="1" applyBorder="1" applyAlignment="1">
      <alignment horizontal="left" vertical="center" indent="1"/>
      <protection/>
    </xf>
    <xf numFmtId="3" fontId="11" fillId="0" borderId="54" xfId="59" applyNumberFormat="1" applyFont="1" applyFill="1" applyBorder="1" applyAlignment="1">
      <alignment horizontal="center" vertical="center"/>
      <protection/>
    </xf>
    <xf numFmtId="3" fontId="16" fillId="0" borderId="55" xfId="59" applyNumberFormat="1" applyFont="1" applyFill="1" applyBorder="1" applyAlignment="1">
      <alignment horizontal="center" vertical="center"/>
      <protection/>
    </xf>
    <xf numFmtId="2" fontId="16" fillId="0" borderId="56" xfId="72" applyNumberFormat="1" applyFont="1" applyFill="1" applyBorder="1" applyAlignment="1">
      <alignment horizontal="center" vertical="center" wrapText="1"/>
      <protection/>
    </xf>
    <xf numFmtId="3" fontId="16" fillId="0" borderId="57" xfId="59" applyNumberFormat="1" applyFont="1" applyFill="1" applyBorder="1" applyAlignment="1">
      <alignment horizontal="center" vertical="center"/>
      <protection/>
    </xf>
    <xf numFmtId="3" fontId="16" fillId="0" borderId="55" xfId="72" applyNumberFormat="1" applyFont="1" applyFill="1" applyBorder="1" applyAlignment="1">
      <alignment horizontal="center" vertical="center" wrapText="1"/>
      <protection/>
    </xf>
    <xf numFmtId="2" fontId="16" fillId="0" borderId="25" xfId="72" applyNumberFormat="1" applyFont="1" applyFill="1" applyBorder="1" applyAlignment="1">
      <alignment horizontal="center" vertical="center" wrapText="1"/>
      <protection/>
    </xf>
    <xf numFmtId="3" fontId="11" fillId="0" borderId="38" xfId="59" applyNumberFormat="1" applyFont="1" applyFill="1" applyBorder="1" applyAlignment="1">
      <alignment horizontal="center" vertical="center"/>
      <protection/>
    </xf>
    <xf numFmtId="0" fontId="11" fillId="0" borderId="58" xfId="59" applyFont="1" applyFill="1" applyBorder="1" applyAlignment="1">
      <alignment horizontal="center" vertical="center"/>
      <protection/>
    </xf>
    <xf numFmtId="0" fontId="11" fillId="0" borderId="51" xfId="59" applyFont="1" applyFill="1" applyBorder="1" applyAlignment="1">
      <alignment horizontal="left" vertical="center" indent="1"/>
      <protection/>
    </xf>
    <xf numFmtId="0" fontId="11" fillId="0" borderId="59" xfId="59" applyFont="1" applyFill="1" applyBorder="1" applyAlignment="1">
      <alignment horizontal="left" vertical="center" indent="1"/>
      <protection/>
    </xf>
    <xf numFmtId="3" fontId="11" fillId="0" borderId="50" xfId="59" applyNumberFormat="1" applyFont="1" applyFill="1" applyBorder="1" applyAlignment="1">
      <alignment horizontal="center" vertical="center"/>
      <protection/>
    </xf>
    <xf numFmtId="3" fontId="15" fillId="0" borderId="38" xfId="59" applyNumberFormat="1" applyFont="1" applyFill="1" applyBorder="1" applyAlignment="1">
      <alignment horizontal="center" vertical="center"/>
      <protection/>
    </xf>
    <xf numFmtId="0" fontId="11" fillId="0" borderId="60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left" vertical="center" indent="1"/>
      <protection/>
    </xf>
    <xf numFmtId="3" fontId="15" fillId="0" borderId="37" xfId="59" applyNumberFormat="1" applyFont="1" applyFill="1" applyBorder="1" applyAlignment="1">
      <alignment horizontal="center" vertical="center"/>
      <protection/>
    </xf>
    <xf numFmtId="0" fontId="11" fillId="0" borderId="61" xfId="59" applyFont="1" applyFill="1" applyBorder="1" applyAlignment="1">
      <alignment horizontal="center" vertical="center"/>
      <protection/>
    </xf>
    <xf numFmtId="0" fontId="11" fillId="0" borderId="62" xfId="59" applyFont="1" applyFill="1" applyBorder="1" applyAlignment="1">
      <alignment horizontal="left" vertical="center" indent="1"/>
      <protection/>
    </xf>
    <xf numFmtId="3" fontId="15" fillId="0" borderId="54" xfId="59" applyNumberFormat="1" applyFont="1" applyFill="1" applyBorder="1" applyAlignment="1">
      <alignment horizontal="center" vertical="center"/>
      <protection/>
    </xf>
    <xf numFmtId="0" fontId="10" fillId="0" borderId="63" xfId="59" applyFont="1" applyFill="1" applyBorder="1" applyAlignment="1">
      <alignment horizontal="left" vertical="center" indent="1"/>
      <protection/>
    </xf>
    <xf numFmtId="2" fontId="15" fillId="0" borderId="56" xfId="72" applyNumberFormat="1" applyFont="1" applyFill="1" applyBorder="1" applyAlignment="1">
      <alignment horizontal="center" vertical="center" wrapText="1"/>
      <protection/>
    </xf>
    <xf numFmtId="3" fontId="15" fillId="0" borderId="55" xfId="72" applyNumberFormat="1" applyFont="1" applyFill="1" applyBorder="1" applyAlignment="1">
      <alignment horizontal="center" vertical="center" wrapText="1"/>
      <protection/>
    </xf>
    <xf numFmtId="3" fontId="16" fillId="0" borderId="41" xfId="59" applyNumberFormat="1" applyFont="1" applyFill="1" applyBorder="1" applyAlignment="1">
      <alignment horizontal="center" vertical="center"/>
      <protection/>
    </xf>
    <xf numFmtId="3" fontId="16" fillId="0" borderId="43" xfId="59" applyNumberFormat="1" applyFont="1" applyFill="1" applyBorder="1" applyAlignment="1">
      <alignment horizontal="center" vertical="center"/>
      <protection/>
    </xf>
    <xf numFmtId="2" fontId="16" fillId="0" borderId="44" xfId="72" applyNumberFormat="1" applyFont="1" applyFill="1" applyBorder="1" applyAlignment="1">
      <alignment horizontal="center" vertical="center" wrapText="1"/>
      <protection/>
    </xf>
    <xf numFmtId="0" fontId="11" fillId="0" borderId="0" xfId="58" applyFont="1" applyAlignment="1">
      <alignment horizontal="right"/>
      <protection/>
    </xf>
    <xf numFmtId="0" fontId="10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0" fillId="0" borderId="64" xfId="59" applyFont="1" applyFill="1" applyBorder="1" applyAlignment="1">
      <alignment horizontal="center" vertical="center"/>
      <protection/>
    </xf>
    <xf numFmtId="0" fontId="10" fillId="0" borderId="44" xfId="59" applyFont="1" applyFill="1" applyBorder="1" applyAlignment="1">
      <alignment horizontal="center" vertical="center"/>
      <protection/>
    </xf>
    <xf numFmtId="0" fontId="10" fillId="0" borderId="65" xfId="59" applyFont="1" applyFill="1" applyBorder="1" applyAlignment="1">
      <alignment horizontal="center" vertical="center"/>
      <protection/>
    </xf>
    <xf numFmtId="0" fontId="10" fillId="0" borderId="66" xfId="59" applyFont="1" applyFill="1" applyBorder="1" applyAlignment="1">
      <alignment horizontal="center" vertical="center"/>
      <protection/>
    </xf>
    <xf numFmtId="0" fontId="12" fillId="0" borderId="52" xfId="59" applyFont="1" applyFill="1" applyBorder="1" applyAlignment="1">
      <alignment horizontal="center" vertical="center"/>
      <protection/>
    </xf>
    <xf numFmtId="0" fontId="12" fillId="0" borderId="67" xfId="59" applyFont="1" applyFill="1" applyBorder="1" applyAlignment="1">
      <alignment horizontal="center" vertical="center"/>
      <protection/>
    </xf>
    <xf numFmtId="0" fontId="12" fillId="0" borderId="68" xfId="59" applyFont="1" applyFill="1" applyBorder="1" applyAlignment="1">
      <alignment horizontal="center"/>
      <protection/>
    </xf>
    <xf numFmtId="0" fontId="12" fillId="0" borderId="69" xfId="59" applyFont="1" applyFill="1" applyBorder="1" applyAlignment="1">
      <alignment horizontal="center"/>
      <protection/>
    </xf>
    <xf numFmtId="0" fontId="12" fillId="0" borderId="70" xfId="59" applyFont="1" applyFill="1" applyBorder="1" applyAlignment="1">
      <alignment horizontal="center"/>
      <protection/>
    </xf>
    <xf numFmtId="0" fontId="14" fillId="0" borderId="71" xfId="59" applyFont="1" applyFill="1" applyBorder="1" applyAlignment="1">
      <alignment horizontal="center" vertical="center"/>
      <protection/>
    </xf>
    <xf numFmtId="0" fontId="14" fillId="0" borderId="72" xfId="59" applyFont="1" applyFill="1" applyBorder="1" applyAlignment="1">
      <alignment horizontal="center" vertical="center"/>
      <protection/>
    </xf>
    <xf numFmtId="0" fontId="12" fillId="0" borderId="49" xfId="59" applyFont="1" applyFill="1" applyBorder="1" applyAlignment="1">
      <alignment horizontal="center" vertical="center"/>
      <protection/>
    </xf>
    <xf numFmtId="0" fontId="12" fillId="0" borderId="73" xfId="59" applyFont="1" applyFill="1" applyBorder="1" applyAlignment="1">
      <alignment horizontal="center" vertical="center"/>
      <protection/>
    </xf>
    <xf numFmtId="0" fontId="17" fillId="0" borderId="65" xfId="57" applyFont="1" applyFill="1" applyBorder="1" applyAlignment="1">
      <alignment horizontal="center" vertical="center"/>
      <protection/>
    </xf>
    <xf numFmtId="0" fontId="17" fillId="0" borderId="74" xfId="57" applyFont="1" applyFill="1" applyBorder="1" applyAlignment="1">
      <alignment horizontal="center" vertical="center"/>
      <protection/>
    </xf>
    <xf numFmtId="0" fontId="17" fillId="0" borderId="66" xfId="57" applyFont="1" applyFill="1" applyBorder="1" applyAlignment="1">
      <alignment horizontal="center" vertical="center"/>
      <protection/>
    </xf>
    <xf numFmtId="0" fontId="10" fillId="0" borderId="18" xfId="59" applyFont="1" applyFill="1" applyBorder="1" applyAlignment="1">
      <alignment horizontal="left" vertical="center" indent="6"/>
      <protection/>
    </xf>
    <xf numFmtId="0" fontId="10" fillId="0" borderId="75" xfId="59" applyFont="1" applyFill="1" applyBorder="1" applyAlignment="1">
      <alignment horizontal="center" vertical="center" wrapText="1"/>
      <protection/>
    </xf>
    <xf numFmtId="0" fontId="10" fillId="0" borderId="25" xfId="59" applyFont="1" applyFill="1" applyBorder="1" applyAlignment="1">
      <alignment horizontal="center" vertical="center"/>
      <protection/>
    </xf>
    <xf numFmtId="0" fontId="10" fillId="0" borderId="75" xfId="59" applyFont="1" applyFill="1" applyBorder="1" applyAlignment="1">
      <alignment horizontal="center" vertical="center"/>
      <protection/>
    </xf>
    <xf numFmtId="0" fontId="10" fillId="0" borderId="25" xfId="59" applyFont="1" applyFill="1" applyBorder="1" applyAlignment="1">
      <alignment horizontal="center" vertical="center" wrapText="1"/>
      <protection/>
    </xf>
    <xf numFmtId="0" fontId="10" fillId="0" borderId="76" xfId="59" applyFont="1" applyFill="1" applyBorder="1" applyAlignment="1">
      <alignment horizontal="center" vertical="center" shrinkToFit="1"/>
      <protection/>
    </xf>
    <xf numFmtId="0" fontId="10" fillId="0" borderId="45" xfId="59" applyFont="1" applyFill="1" applyBorder="1" applyAlignment="1">
      <alignment horizontal="center" vertical="center" shrinkToFit="1"/>
      <protection/>
    </xf>
    <xf numFmtId="0" fontId="10" fillId="0" borderId="77" xfId="59" applyFont="1" applyFill="1" applyBorder="1" applyAlignment="1">
      <alignment horizontal="center" vertical="center" shrinkToFit="1"/>
      <protection/>
    </xf>
    <xf numFmtId="0" fontId="10" fillId="0" borderId="78" xfId="59" applyFont="1" applyFill="1" applyBorder="1" applyAlignment="1">
      <alignment horizontal="center" vertical="center"/>
      <protection/>
    </xf>
    <xf numFmtId="0" fontId="10" fillId="0" borderId="46" xfId="59" applyFont="1" applyFill="1" applyBorder="1" applyAlignment="1">
      <alignment horizontal="center" vertical="center"/>
      <protection/>
    </xf>
    <xf numFmtId="0" fontId="10" fillId="0" borderId="79" xfId="59" applyFont="1" applyFill="1" applyBorder="1" applyAlignment="1">
      <alignment horizontal="center" vertical="center"/>
      <protection/>
    </xf>
    <xf numFmtId="0" fontId="14" fillId="0" borderId="80" xfId="73" applyFont="1" applyFill="1" applyBorder="1" applyAlignment="1">
      <alignment horizontal="center" vertical="center" wrapText="1"/>
      <protection/>
    </xf>
    <xf numFmtId="0" fontId="14" fillId="0" borderId="13" xfId="73" applyFont="1" applyFill="1" applyBorder="1" applyAlignment="1">
      <alignment horizontal="center" vertical="center" wrapText="1"/>
      <protection/>
    </xf>
    <xf numFmtId="0" fontId="14" fillId="0" borderId="81" xfId="73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ตัวชี้วัด (ศบก.)" xfId="58"/>
    <cellStyle name="Normal_ปัจจัย 4" xfId="59"/>
    <cellStyle name="Normal_ภาคผนวก ค-รายงาน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 [0]_ตัวชี้วัด ศควท." xfId="68"/>
    <cellStyle name="เครื่องหมายจุลภาค_ตัวชี้วัด ศควท." xfId="69"/>
    <cellStyle name="เครื่องหมายสกุลเงิน [0]_ตัวชี้วัด ศควท." xfId="70"/>
    <cellStyle name="เครื่องหมายสกุลเงิน_ตัวชี้วัด ศควท." xfId="71"/>
    <cellStyle name="ปกติ_Sheet1" xfId="72"/>
    <cellStyle name="ปกติ_ภาคผนวก ค- form 4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57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3"/>
  <sheetViews>
    <sheetView showGridLines="0" tabSelected="1" view="pageBreakPreview" zoomScale="120" zoomScaleNormal="112" zoomScaleSheetLayoutView="120" zoomScalePageLayoutView="0" workbookViewId="0" topLeftCell="A1">
      <selection activeCell="B59" sqref="B59"/>
    </sheetView>
  </sheetViews>
  <sheetFormatPr defaultColWidth="16.57421875" defaultRowHeight="20.25"/>
  <cols>
    <col min="1" max="1" width="7.8515625" style="1" customWidth="1"/>
    <col min="2" max="2" width="29.8515625" style="1" customWidth="1"/>
    <col min="3" max="3" width="16.28125" style="1" customWidth="1"/>
    <col min="4" max="5" width="6.7109375" style="1" customWidth="1"/>
    <col min="6" max="6" width="6.8515625" style="1" customWidth="1"/>
    <col min="7" max="9" width="6.00390625" style="1" customWidth="1"/>
    <col min="10" max="11" width="7.140625" style="1" customWidth="1"/>
    <col min="12" max="32" width="16.57421875" style="89" customWidth="1"/>
    <col min="33" max="16384" width="16.57421875" style="1" customWidth="1"/>
  </cols>
  <sheetData>
    <row r="1" spans="1:32" s="5" customFormat="1" ht="74.25" customHeight="1">
      <c r="A1" s="10" t="s">
        <v>48</v>
      </c>
      <c r="B1" s="11"/>
      <c r="C1" s="11"/>
      <c r="D1" s="11"/>
      <c r="E1" s="11"/>
      <c r="F1" s="11"/>
      <c r="G1" s="11"/>
      <c r="H1" s="12"/>
      <c r="I1" s="13"/>
      <c r="J1" s="13"/>
      <c r="K1" s="1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11" ht="23.25">
      <c r="A2" s="11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4"/>
      <c r="B3" s="51" t="s">
        <v>61</v>
      </c>
      <c r="C3" s="15"/>
      <c r="D3" s="15"/>
      <c r="E3" s="15"/>
      <c r="F3" s="15"/>
      <c r="G3" s="15"/>
      <c r="H3" s="15"/>
      <c r="I3" s="15"/>
      <c r="J3" s="15"/>
      <c r="K3" s="15"/>
    </row>
    <row r="4" spans="1:256" ht="19.5" customHeight="1">
      <c r="A4" s="148"/>
      <c r="B4" s="149" t="s">
        <v>62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ht="19.5" customHeight="1">
      <c r="A5" s="148"/>
      <c r="B5" s="149" t="s">
        <v>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spans="1:11" ht="6" customHeight="1" thickBot="1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</row>
    <row r="7" spans="1:32" s="2" customFormat="1" ht="19.5" customHeight="1" thickBot="1" thickTop="1">
      <c r="A7" s="171" t="s">
        <v>0</v>
      </c>
      <c r="B7" s="174" t="s">
        <v>54</v>
      </c>
      <c r="C7" s="177" t="s">
        <v>37</v>
      </c>
      <c r="D7" s="156" t="s">
        <v>34</v>
      </c>
      <c r="E7" s="157"/>
      <c r="F7" s="157"/>
      <c r="G7" s="157"/>
      <c r="H7" s="157"/>
      <c r="I7" s="157"/>
      <c r="J7" s="157"/>
      <c r="K7" s="158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s="2" customFormat="1" ht="17.25" customHeight="1" thickTop="1">
      <c r="A8" s="172"/>
      <c r="B8" s="175"/>
      <c r="C8" s="178"/>
      <c r="D8" s="161" t="s">
        <v>32</v>
      </c>
      <c r="E8" s="162"/>
      <c r="F8" s="159" t="s">
        <v>35</v>
      </c>
      <c r="G8" s="159"/>
      <c r="H8" s="159" t="s">
        <v>55</v>
      </c>
      <c r="I8" s="160"/>
      <c r="J8" s="154" t="s">
        <v>36</v>
      </c>
      <c r="K8" s="155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2" customFormat="1" ht="17.25" customHeight="1" thickBot="1">
      <c r="A9" s="173"/>
      <c r="B9" s="176"/>
      <c r="C9" s="179"/>
      <c r="D9" s="99" t="s">
        <v>33</v>
      </c>
      <c r="E9" s="100" t="s">
        <v>1</v>
      </c>
      <c r="F9" s="101" t="s">
        <v>33</v>
      </c>
      <c r="G9" s="100" t="s">
        <v>1</v>
      </c>
      <c r="H9" s="101" t="s">
        <v>33</v>
      </c>
      <c r="I9" s="102" t="s">
        <v>1</v>
      </c>
      <c r="J9" s="99" t="s">
        <v>33</v>
      </c>
      <c r="K9" s="102" t="s">
        <v>1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2" s="2" customFormat="1" ht="17.25" customHeight="1" thickTop="1">
      <c r="A10" s="103">
        <v>1</v>
      </c>
      <c r="B10" s="104" t="s">
        <v>43</v>
      </c>
      <c r="C10" s="105">
        <v>69</v>
      </c>
      <c r="D10" s="106">
        <v>10</v>
      </c>
      <c r="E10" s="69">
        <f>SUM(D10*100/C10)</f>
        <v>14.492753623188406</v>
      </c>
      <c r="F10" s="107">
        <v>7</v>
      </c>
      <c r="G10" s="69">
        <f>SUM(F10*100/C10)</f>
        <v>10.144927536231885</v>
      </c>
      <c r="H10" s="107">
        <v>10</v>
      </c>
      <c r="I10" s="69">
        <f>SUM(H10*100/C10)</f>
        <v>14.492753623188406</v>
      </c>
      <c r="J10" s="61">
        <f>SUM(D10+F10+H10)</f>
        <v>27</v>
      </c>
      <c r="K10" s="52">
        <f>SUM(J10*100/C10)</f>
        <v>39.130434782608695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2" s="2" customFormat="1" ht="17.25" customHeight="1">
      <c r="A11" s="169" t="s">
        <v>29</v>
      </c>
      <c r="B11" s="168"/>
      <c r="C11" s="108">
        <f>SUM(C10)</f>
        <v>69</v>
      </c>
      <c r="D11" s="109">
        <v>10</v>
      </c>
      <c r="E11" s="110">
        <f>SUM(D11*100/C11)</f>
        <v>14.492753623188406</v>
      </c>
      <c r="F11" s="111">
        <v>7</v>
      </c>
      <c r="G11" s="110">
        <f>SUM(F11*100/C11)</f>
        <v>10.144927536231885</v>
      </c>
      <c r="H11" s="111">
        <v>10</v>
      </c>
      <c r="I11" s="110">
        <f>SUM(H11*100/C11)</f>
        <v>14.492753623188406</v>
      </c>
      <c r="J11" s="112">
        <f>SUM(D11+F11+H11)</f>
        <v>27</v>
      </c>
      <c r="K11" s="113">
        <f>SUM(J11*100/C11)</f>
        <v>39.130434782608695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</row>
    <row r="12" spans="1:32" s="3" customFormat="1" ht="18.75" customHeight="1">
      <c r="A12" s="103">
        <v>2</v>
      </c>
      <c r="B12" s="104" t="s">
        <v>2</v>
      </c>
      <c r="C12" s="105" t="s">
        <v>49</v>
      </c>
      <c r="D12" s="114" t="s">
        <v>49</v>
      </c>
      <c r="E12" s="115" t="s">
        <v>49</v>
      </c>
      <c r="F12" s="116" t="s">
        <v>49</v>
      </c>
      <c r="G12" s="115" t="s">
        <v>49</v>
      </c>
      <c r="H12" s="116" t="s">
        <v>49</v>
      </c>
      <c r="I12" s="117" t="s">
        <v>49</v>
      </c>
      <c r="J12" s="114" t="s">
        <v>49</v>
      </c>
      <c r="K12" s="118" t="s">
        <v>49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3" customFormat="1" ht="18.75" customHeight="1">
      <c r="A13" s="103"/>
      <c r="B13" s="119" t="s">
        <v>3</v>
      </c>
      <c r="C13" s="17">
        <v>23</v>
      </c>
      <c r="D13" s="41">
        <v>1</v>
      </c>
      <c r="E13" s="70">
        <f>SUM(D13*100/C13)</f>
        <v>4.3478260869565215</v>
      </c>
      <c r="F13" s="77">
        <v>1</v>
      </c>
      <c r="G13" s="70">
        <f>SUM(F13*100/C13)</f>
        <v>4.3478260869565215</v>
      </c>
      <c r="H13" s="120">
        <v>2</v>
      </c>
      <c r="I13" s="70">
        <f>SUM(H13*100/C13)</f>
        <v>8.695652173913043</v>
      </c>
      <c r="J13" s="62">
        <f>SUM(D13+F13+H13)</f>
        <v>4</v>
      </c>
      <c r="K13" s="53">
        <f>SUM(J13*100/C13)</f>
        <v>17.391304347826086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3" customFormat="1" ht="18.75" customHeight="1">
      <c r="A14" s="103"/>
      <c r="B14" s="119" t="s">
        <v>4</v>
      </c>
      <c r="C14" s="17">
        <v>62</v>
      </c>
      <c r="D14" s="41" t="s">
        <v>49</v>
      </c>
      <c r="E14" s="70" t="s">
        <v>49</v>
      </c>
      <c r="F14" s="77" t="s">
        <v>49</v>
      </c>
      <c r="G14" s="70" t="s">
        <v>49</v>
      </c>
      <c r="H14" s="120">
        <v>1</v>
      </c>
      <c r="I14" s="70">
        <f>SUM(H14*100/C14)</f>
        <v>1.6129032258064515</v>
      </c>
      <c r="J14" s="62">
        <f>SUM(H14)</f>
        <v>1</v>
      </c>
      <c r="K14" s="53">
        <f>SUM(J14*100/C14)</f>
        <v>1.6129032258064515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3" customFormat="1" ht="18.75" customHeight="1">
      <c r="A15" s="121"/>
      <c r="B15" s="122" t="s">
        <v>5</v>
      </c>
      <c r="C15" s="37">
        <v>55</v>
      </c>
      <c r="D15" s="84">
        <v>2</v>
      </c>
      <c r="E15" s="71">
        <f>SUM(D15*100/C15)</f>
        <v>3.6363636363636362</v>
      </c>
      <c r="F15" s="78">
        <v>5</v>
      </c>
      <c r="G15" s="71">
        <f>SUM(F15*100/C15)</f>
        <v>9.090909090909092</v>
      </c>
      <c r="H15" s="116" t="s">
        <v>49</v>
      </c>
      <c r="I15" s="71" t="s">
        <v>49</v>
      </c>
      <c r="J15" s="63">
        <f>SUM(D15+F15)</f>
        <v>7</v>
      </c>
      <c r="K15" s="54">
        <f>SUM(J15*100/C15)</f>
        <v>12.727272727272727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3" customFormat="1" ht="18.75" customHeight="1">
      <c r="A16" s="103">
        <v>3</v>
      </c>
      <c r="B16" s="104" t="s">
        <v>38</v>
      </c>
      <c r="C16" s="105" t="s">
        <v>49</v>
      </c>
      <c r="D16" s="114" t="s">
        <v>49</v>
      </c>
      <c r="E16" s="75" t="s">
        <v>49</v>
      </c>
      <c r="F16" s="123" t="s">
        <v>49</v>
      </c>
      <c r="G16" s="75" t="s">
        <v>49</v>
      </c>
      <c r="H16" s="123" t="s">
        <v>49</v>
      </c>
      <c r="I16" s="72" t="s">
        <v>49</v>
      </c>
      <c r="J16" s="64" t="s">
        <v>49</v>
      </c>
      <c r="K16" s="55" t="s">
        <v>49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3" customFormat="1" ht="18.75" customHeight="1">
      <c r="A17" s="103"/>
      <c r="B17" s="119" t="s">
        <v>39</v>
      </c>
      <c r="C17" s="17">
        <v>37</v>
      </c>
      <c r="D17" s="41">
        <v>2</v>
      </c>
      <c r="E17" s="70">
        <f>SUM(D17*100/C17)</f>
        <v>5.405405405405405</v>
      </c>
      <c r="F17" s="77" t="s">
        <v>49</v>
      </c>
      <c r="G17" s="70" t="s">
        <v>49</v>
      </c>
      <c r="H17" s="120" t="s">
        <v>49</v>
      </c>
      <c r="I17" s="70" t="s">
        <v>49</v>
      </c>
      <c r="J17" s="62">
        <f>SUM(D17)</f>
        <v>2</v>
      </c>
      <c r="K17" s="53">
        <f>SUM(J17*100/C17)</f>
        <v>5.405405405405405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3" customFormat="1" ht="18.75" customHeight="1">
      <c r="A18" s="103"/>
      <c r="B18" s="119" t="s">
        <v>40</v>
      </c>
      <c r="C18" s="17">
        <v>9</v>
      </c>
      <c r="D18" s="41" t="s">
        <v>49</v>
      </c>
      <c r="E18" s="70" t="s">
        <v>49</v>
      </c>
      <c r="F18" s="77" t="s">
        <v>49</v>
      </c>
      <c r="G18" s="70" t="s">
        <v>49</v>
      </c>
      <c r="H18" s="120" t="s">
        <v>49</v>
      </c>
      <c r="I18" s="70" t="s">
        <v>49</v>
      </c>
      <c r="J18" s="65" t="s">
        <v>49</v>
      </c>
      <c r="K18" s="56" t="s">
        <v>49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3" customFormat="1" ht="18.75" customHeight="1">
      <c r="A19" s="121"/>
      <c r="B19" s="122" t="s">
        <v>46</v>
      </c>
      <c r="C19" s="20">
        <v>48</v>
      </c>
      <c r="D19" s="40">
        <v>2</v>
      </c>
      <c r="E19" s="71">
        <f>SUM(D19*100/C19)</f>
        <v>4.166666666666667</v>
      </c>
      <c r="F19" s="78">
        <v>1</v>
      </c>
      <c r="G19" s="71">
        <f>SUM(F19*100/C19)</f>
        <v>2.0833333333333335</v>
      </c>
      <c r="H19" s="116">
        <v>3</v>
      </c>
      <c r="I19" s="59">
        <f>SUM(H19*100/C19)</f>
        <v>6.25</v>
      </c>
      <c r="J19" s="66">
        <f>SUM(D19+F19+H19)</f>
        <v>6</v>
      </c>
      <c r="K19" s="57">
        <f aca="true" t="shared" si="0" ref="K19:K24">SUM(J19*100/C19)</f>
        <v>12.5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7" customFormat="1" ht="18.75" customHeight="1">
      <c r="A20" s="169" t="s">
        <v>6</v>
      </c>
      <c r="B20" s="168"/>
      <c r="C20" s="108">
        <f>SUM(C13:C19)</f>
        <v>234</v>
      </c>
      <c r="D20" s="124">
        <f>SUM(D13:D19)</f>
        <v>7</v>
      </c>
      <c r="E20" s="125">
        <f>SUM(D20*100/C20)</f>
        <v>2.9914529914529915</v>
      </c>
      <c r="F20" s="126">
        <f>SUM(F13:F19)</f>
        <v>7</v>
      </c>
      <c r="G20" s="125">
        <f>SUM(F20*100/C20)</f>
        <v>2.9914529914529915</v>
      </c>
      <c r="H20" s="126">
        <f>SUM(H13:H19)</f>
        <v>6</v>
      </c>
      <c r="I20" s="125">
        <f>SUM(H20*100/C20)</f>
        <v>2.5641025641025643</v>
      </c>
      <c r="J20" s="127">
        <f>SUM(J13:J19)</f>
        <v>20</v>
      </c>
      <c r="K20" s="128">
        <f t="shared" si="0"/>
        <v>8.547008547008547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</row>
    <row r="21" spans="1:32" s="3" customFormat="1" ht="18.75" customHeight="1">
      <c r="A21" s="103">
        <v>4</v>
      </c>
      <c r="B21" s="104" t="s">
        <v>7</v>
      </c>
      <c r="C21" s="19">
        <v>119</v>
      </c>
      <c r="D21" s="85">
        <v>20</v>
      </c>
      <c r="E21" s="75">
        <f aca="true" t="shared" si="1" ref="E21:E42">SUM(D21*100/C21)</f>
        <v>16.80672268907563</v>
      </c>
      <c r="F21" s="79">
        <v>15</v>
      </c>
      <c r="G21" s="75">
        <f aca="true" t="shared" si="2" ref="G21:G42">SUM(F21*100/C21)</f>
        <v>12.605042016806722</v>
      </c>
      <c r="H21" s="129">
        <v>11</v>
      </c>
      <c r="I21" s="72">
        <f aca="true" t="shared" si="3" ref="I21:I42">SUM(H21*100/C21)</f>
        <v>9.243697478991596</v>
      </c>
      <c r="J21" s="64">
        <f>SUM(D21+F21+H21)</f>
        <v>46</v>
      </c>
      <c r="K21" s="55">
        <f t="shared" si="0"/>
        <v>38.65546218487395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3" customFormat="1" ht="18.75" customHeight="1">
      <c r="A22" s="130">
        <v>5</v>
      </c>
      <c r="B22" s="131" t="s">
        <v>8</v>
      </c>
      <c r="C22" s="17">
        <v>114</v>
      </c>
      <c r="D22" s="41">
        <v>25</v>
      </c>
      <c r="E22" s="70">
        <f t="shared" si="1"/>
        <v>21.92982456140351</v>
      </c>
      <c r="F22" s="77">
        <v>7</v>
      </c>
      <c r="G22" s="70">
        <f t="shared" si="2"/>
        <v>6.140350877192983</v>
      </c>
      <c r="H22" s="120">
        <v>17</v>
      </c>
      <c r="I22" s="56">
        <f t="shared" si="3"/>
        <v>14.912280701754385</v>
      </c>
      <c r="J22" s="62">
        <f>SUM(D22+F22+H22)</f>
        <v>49</v>
      </c>
      <c r="K22" s="53">
        <f t="shared" si="0"/>
        <v>42.98245614035088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3" customFormat="1" ht="18.75" customHeight="1">
      <c r="A23" s="121">
        <v>6</v>
      </c>
      <c r="B23" s="132" t="s">
        <v>9</v>
      </c>
      <c r="C23" s="18">
        <v>95</v>
      </c>
      <c r="D23" s="86">
        <v>16</v>
      </c>
      <c r="E23" s="71">
        <f t="shared" si="1"/>
        <v>16.842105263157894</v>
      </c>
      <c r="F23" s="80">
        <v>14</v>
      </c>
      <c r="G23" s="76">
        <f t="shared" si="2"/>
        <v>14.736842105263158</v>
      </c>
      <c r="H23" s="133">
        <v>12</v>
      </c>
      <c r="I23" s="73">
        <f t="shared" si="3"/>
        <v>12.631578947368421</v>
      </c>
      <c r="J23" s="67">
        <f>SUM(D23+F23+H23)</f>
        <v>42</v>
      </c>
      <c r="K23" s="58">
        <f t="shared" si="0"/>
        <v>44.21052631578947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8" customFormat="1" ht="18.75" customHeight="1">
      <c r="A24" s="169" t="s">
        <v>10</v>
      </c>
      <c r="B24" s="168"/>
      <c r="C24" s="108">
        <f>SUM(C21:C23)</f>
        <v>328</v>
      </c>
      <c r="D24" s="124">
        <f>SUM(D21:D23)</f>
        <v>61</v>
      </c>
      <c r="E24" s="125">
        <f>SUM(D24*100/C24)</f>
        <v>18.597560975609756</v>
      </c>
      <c r="F24" s="126">
        <f>SUM(F21:F23)</f>
        <v>36</v>
      </c>
      <c r="G24" s="125">
        <f>SUM(F24*100/C24)</f>
        <v>10.975609756097562</v>
      </c>
      <c r="H24" s="126">
        <f>SUM(H21:H23)</f>
        <v>40</v>
      </c>
      <c r="I24" s="125">
        <f>SUM(H24*100/C24)</f>
        <v>12.195121951219512</v>
      </c>
      <c r="J24" s="127">
        <f>SUM(J21:J23)</f>
        <v>137</v>
      </c>
      <c r="K24" s="128">
        <f t="shared" si="0"/>
        <v>41.76829268292683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3" customFormat="1" ht="18.75" customHeight="1">
      <c r="A25" s="103">
        <v>7</v>
      </c>
      <c r="B25" s="104" t="s">
        <v>50</v>
      </c>
      <c r="C25" s="20">
        <v>78</v>
      </c>
      <c r="D25" s="40">
        <v>17</v>
      </c>
      <c r="E25" s="75">
        <f t="shared" si="1"/>
        <v>21.794871794871796</v>
      </c>
      <c r="F25" s="78">
        <v>10</v>
      </c>
      <c r="G25" s="75">
        <f t="shared" si="2"/>
        <v>12.820512820512821</v>
      </c>
      <c r="H25" s="134">
        <v>3</v>
      </c>
      <c r="I25" s="72">
        <f t="shared" si="3"/>
        <v>3.8461538461538463</v>
      </c>
      <c r="J25" s="64">
        <f aca="true" t="shared" si="4" ref="J25:J42">SUM(D25+F25+H25)</f>
        <v>30</v>
      </c>
      <c r="K25" s="55">
        <f aca="true" t="shared" si="5" ref="K25:K42">SUM(J25*100/C25)</f>
        <v>38.46153846153846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3" customFormat="1" ht="18.75" customHeight="1">
      <c r="A26" s="130">
        <v>8</v>
      </c>
      <c r="B26" s="131" t="s">
        <v>11</v>
      </c>
      <c r="C26" s="17">
        <v>95</v>
      </c>
      <c r="D26" s="41">
        <v>6</v>
      </c>
      <c r="E26" s="70">
        <f t="shared" si="1"/>
        <v>6.315789473684211</v>
      </c>
      <c r="F26" s="77">
        <v>2</v>
      </c>
      <c r="G26" s="70">
        <f t="shared" si="2"/>
        <v>2.1052631578947367</v>
      </c>
      <c r="H26" s="88">
        <v>5</v>
      </c>
      <c r="I26" s="56">
        <f t="shared" si="3"/>
        <v>5.2631578947368425</v>
      </c>
      <c r="J26" s="62">
        <f t="shared" si="4"/>
        <v>13</v>
      </c>
      <c r="K26" s="53">
        <f t="shared" si="5"/>
        <v>13.68421052631579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3" customFormat="1" ht="18.75" customHeight="1">
      <c r="A27" s="130">
        <v>9</v>
      </c>
      <c r="B27" s="131" t="s">
        <v>12</v>
      </c>
      <c r="C27" s="17">
        <v>100</v>
      </c>
      <c r="D27" s="41">
        <v>2</v>
      </c>
      <c r="E27" s="70">
        <f t="shared" si="1"/>
        <v>2</v>
      </c>
      <c r="F27" s="77">
        <v>2</v>
      </c>
      <c r="G27" s="70">
        <f t="shared" si="2"/>
        <v>2</v>
      </c>
      <c r="H27" s="88">
        <v>2</v>
      </c>
      <c r="I27" s="56">
        <f t="shared" si="3"/>
        <v>2</v>
      </c>
      <c r="J27" s="62">
        <f t="shared" si="4"/>
        <v>6</v>
      </c>
      <c r="K27" s="53">
        <f t="shared" si="5"/>
        <v>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3" customFormat="1" ht="18.75" customHeight="1">
      <c r="A28" s="130">
        <v>10</v>
      </c>
      <c r="B28" s="131" t="s">
        <v>13</v>
      </c>
      <c r="C28" s="17">
        <v>51</v>
      </c>
      <c r="D28" s="41">
        <v>13</v>
      </c>
      <c r="E28" s="70">
        <f t="shared" si="1"/>
        <v>25.49019607843137</v>
      </c>
      <c r="F28" s="77">
        <v>6</v>
      </c>
      <c r="G28" s="70">
        <f t="shared" si="2"/>
        <v>11.764705882352942</v>
      </c>
      <c r="H28" s="88">
        <v>1</v>
      </c>
      <c r="I28" s="56">
        <f t="shared" si="3"/>
        <v>1.9607843137254901</v>
      </c>
      <c r="J28" s="62">
        <f t="shared" si="4"/>
        <v>20</v>
      </c>
      <c r="K28" s="53">
        <f t="shared" si="5"/>
        <v>39.21568627450981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3" customFormat="1" ht="18.75" customHeight="1">
      <c r="A29" s="130">
        <v>11</v>
      </c>
      <c r="B29" s="131" t="s">
        <v>14</v>
      </c>
      <c r="C29" s="17">
        <v>104</v>
      </c>
      <c r="D29" s="41">
        <v>3</v>
      </c>
      <c r="E29" s="70">
        <f t="shared" si="1"/>
        <v>2.8846153846153846</v>
      </c>
      <c r="F29" s="77">
        <v>7</v>
      </c>
      <c r="G29" s="70">
        <f t="shared" si="2"/>
        <v>6.730769230769231</v>
      </c>
      <c r="H29" s="88">
        <v>1</v>
      </c>
      <c r="I29" s="56">
        <f t="shared" si="3"/>
        <v>0.9615384615384616</v>
      </c>
      <c r="J29" s="62">
        <f t="shared" si="4"/>
        <v>11</v>
      </c>
      <c r="K29" s="53">
        <f t="shared" si="5"/>
        <v>10.576923076923077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3" customFormat="1" ht="18.75" customHeight="1">
      <c r="A30" s="130">
        <v>12</v>
      </c>
      <c r="B30" s="131" t="s">
        <v>24</v>
      </c>
      <c r="C30" s="17">
        <v>103</v>
      </c>
      <c r="D30" s="41">
        <v>22</v>
      </c>
      <c r="E30" s="70">
        <f t="shared" si="1"/>
        <v>21.359223300970875</v>
      </c>
      <c r="F30" s="77">
        <v>8</v>
      </c>
      <c r="G30" s="70">
        <f t="shared" si="2"/>
        <v>7.766990291262136</v>
      </c>
      <c r="H30" s="88">
        <v>3</v>
      </c>
      <c r="I30" s="56">
        <f t="shared" si="3"/>
        <v>2.912621359223301</v>
      </c>
      <c r="J30" s="62">
        <f t="shared" si="4"/>
        <v>33</v>
      </c>
      <c r="K30" s="53">
        <f t="shared" si="5"/>
        <v>32.03883495145631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3" customFormat="1" ht="18.75" customHeight="1">
      <c r="A31" s="130">
        <v>13</v>
      </c>
      <c r="B31" s="131" t="s">
        <v>15</v>
      </c>
      <c r="C31" s="17">
        <v>70</v>
      </c>
      <c r="D31" s="41">
        <v>16</v>
      </c>
      <c r="E31" s="70">
        <f t="shared" si="1"/>
        <v>22.857142857142858</v>
      </c>
      <c r="F31" s="77">
        <v>4</v>
      </c>
      <c r="G31" s="70">
        <f t="shared" si="2"/>
        <v>5.714285714285714</v>
      </c>
      <c r="H31" s="88">
        <v>4</v>
      </c>
      <c r="I31" s="56">
        <f t="shared" si="3"/>
        <v>5.714285714285714</v>
      </c>
      <c r="J31" s="62">
        <f t="shared" si="4"/>
        <v>24</v>
      </c>
      <c r="K31" s="53">
        <f t="shared" si="5"/>
        <v>34.285714285714285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3" customFormat="1" ht="18.75" customHeight="1">
      <c r="A32" s="130">
        <v>14</v>
      </c>
      <c r="B32" s="131" t="s">
        <v>16</v>
      </c>
      <c r="C32" s="17">
        <v>94</v>
      </c>
      <c r="D32" s="41">
        <v>10</v>
      </c>
      <c r="E32" s="70">
        <f t="shared" si="1"/>
        <v>10.638297872340425</v>
      </c>
      <c r="F32" s="77">
        <v>3</v>
      </c>
      <c r="G32" s="70">
        <f t="shared" si="2"/>
        <v>3.1914893617021276</v>
      </c>
      <c r="H32" s="88">
        <v>5</v>
      </c>
      <c r="I32" s="56">
        <f t="shared" si="3"/>
        <v>5.319148936170213</v>
      </c>
      <c r="J32" s="62">
        <f t="shared" si="4"/>
        <v>18</v>
      </c>
      <c r="K32" s="53">
        <f t="shared" si="5"/>
        <v>19.148936170212767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3" customFormat="1" ht="18.75" customHeight="1">
      <c r="A33" s="130">
        <v>15</v>
      </c>
      <c r="B33" s="131" t="s">
        <v>17</v>
      </c>
      <c r="C33" s="17">
        <v>92</v>
      </c>
      <c r="D33" s="41">
        <v>38</v>
      </c>
      <c r="E33" s="70">
        <f t="shared" si="1"/>
        <v>41.30434782608695</v>
      </c>
      <c r="F33" s="77">
        <v>17</v>
      </c>
      <c r="G33" s="70">
        <f t="shared" si="2"/>
        <v>18.47826086956522</v>
      </c>
      <c r="H33" s="88">
        <v>5</v>
      </c>
      <c r="I33" s="56">
        <f t="shared" si="3"/>
        <v>5.434782608695652</v>
      </c>
      <c r="J33" s="62">
        <f t="shared" si="4"/>
        <v>60</v>
      </c>
      <c r="K33" s="53">
        <f t="shared" si="5"/>
        <v>65.21739130434783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3" customFormat="1" ht="18.75" customHeight="1">
      <c r="A34" s="130">
        <v>16</v>
      </c>
      <c r="B34" s="131" t="s">
        <v>18</v>
      </c>
      <c r="C34" s="17">
        <v>105</v>
      </c>
      <c r="D34" s="41">
        <v>4</v>
      </c>
      <c r="E34" s="70">
        <f t="shared" si="1"/>
        <v>3.8095238095238093</v>
      </c>
      <c r="F34" s="77">
        <v>2</v>
      </c>
      <c r="G34" s="70">
        <f t="shared" si="2"/>
        <v>1.9047619047619047</v>
      </c>
      <c r="H34" s="88">
        <v>1</v>
      </c>
      <c r="I34" s="56">
        <f t="shared" si="3"/>
        <v>0.9523809523809523</v>
      </c>
      <c r="J34" s="62">
        <f t="shared" si="4"/>
        <v>7</v>
      </c>
      <c r="K34" s="53">
        <f t="shared" si="5"/>
        <v>6.666666666666667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3" customFormat="1" ht="18.75" customHeight="1">
      <c r="A35" s="130">
        <v>17</v>
      </c>
      <c r="B35" s="131" t="s">
        <v>19</v>
      </c>
      <c r="C35" s="17">
        <v>119</v>
      </c>
      <c r="D35" s="41">
        <v>15</v>
      </c>
      <c r="E35" s="70">
        <f t="shared" si="1"/>
        <v>12.605042016806722</v>
      </c>
      <c r="F35" s="77">
        <v>2</v>
      </c>
      <c r="G35" s="70">
        <f t="shared" si="2"/>
        <v>1.680672268907563</v>
      </c>
      <c r="H35" s="88">
        <v>3</v>
      </c>
      <c r="I35" s="56">
        <f t="shared" si="3"/>
        <v>2.5210084033613445</v>
      </c>
      <c r="J35" s="62">
        <f t="shared" si="4"/>
        <v>20</v>
      </c>
      <c r="K35" s="53">
        <f t="shared" si="5"/>
        <v>16.80672268907563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3" customFormat="1" ht="18.75" customHeight="1">
      <c r="A36" s="130">
        <v>18</v>
      </c>
      <c r="B36" s="131" t="s">
        <v>20</v>
      </c>
      <c r="C36" s="17">
        <v>93</v>
      </c>
      <c r="D36" s="41">
        <v>4</v>
      </c>
      <c r="E36" s="70">
        <f t="shared" si="1"/>
        <v>4.301075268817204</v>
      </c>
      <c r="F36" s="77">
        <v>4</v>
      </c>
      <c r="G36" s="70">
        <f t="shared" si="2"/>
        <v>4.301075268817204</v>
      </c>
      <c r="H36" s="88">
        <v>3</v>
      </c>
      <c r="I36" s="56">
        <f t="shared" si="3"/>
        <v>3.225806451612903</v>
      </c>
      <c r="J36" s="62">
        <f t="shared" si="4"/>
        <v>11</v>
      </c>
      <c r="K36" s="53">
        <f t="shared" si="5"/>
        <v>11.827956989247312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3" customFormat="1" ht="18.75" customHeight="1">
      <c r="A37" s="130">
        <v>19</v>
      </c>
      <c r="B37" s="131" t="s">
        <v>21</v>
      </c>
      <c r="C37" s="17">
        <v>100</v>
      </c>
      <c r="D37" s="41">
        <v>9</v>
      </c>
      <c r="E37" s="70">
        <f t="shared" si="1"/>
        <v>9</v>
      </c>
      <c r="F37" s="77">
        <v>4</v>
      </c>
      <c r="G37" s="70">
        <f t="shared" si="2"/>
        <v>4</v>
      </c>
      <c r="H37" s="88">
        <v>1</v>
      </c>
      <c r="I37" s="56">
        <f t="shared" si="3"/>
        <v>1</v>
      </c>
      <c r="J37" s="62">
        <f t="shared" si="4"/>
        <v>14</v>
      </c>
      <c r="K37" s="53">
        <f t="shared" si="5"/>
        <v>14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3" customFormat="1" ht="18.75" customHeight="1">
      <c r="A38" s="130">
        <v>20</v>
      </c>
      <c r="B38" s="131" t="s">
        <v>22</v>
      </c>
      <c r="C38" s="17">
        <v>91</v>
      </c>
      <c r="D38" s="41">
        <v>14</v>
      </c>
      <c r="E38" s="70">
        <f t="shared" si="1"/>
        <v>15.384615384615385</v>
      </c>
      <c r="F38" s="77">
        <v>5</v>
      </c>
      <c r="G38" s="70">
        <f t="shared" si="2"/>
        <v>5.4945054945054945</v>
      </c>
      <c r="H38" s="88" t="s">
        <v>49</v>
      </c>
      <c r="I38" s="56" t="s">
        <v>49</v>
      </c>
      <c r="J38" s="62">
        <f>SUM(D38+F38)</f>
        <v>19</v>
      </c>
      <c r="K38" s="53">
        <f t="shared" si="5"/>
        <v>20.87912087912088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3" customFormat="1" ht="18.75" customHeight="1">
      <c r="A39" s="130">
        <v>21</v>
      </c>
      <c r="B39" s="131" t="s">
        <v>23</v>
      </c>
      <c r="C39" s="17">
        <v>98</v>
      </c>
      <c r="D39" s="41">
        <v>12</v>
      </c>
      <c r="E39" s="70">
        <f t="shared" si="1"/>
        <v>12.244897959183673</v>
      </c>
      <c r="F39" s="77">
        <v>2</v>
      </c>
      <c r="G39" s="70">
        <f t="shared" si="2"/>
        <v>2.0408163265306123</v>
      </c>
      <c r="H39" s="88">
        <v>3</v>
      </c>
      <c r="I39" s="56">
        <f t="shared" si="3"/>
        <v>3.061224489795918</v>
      </c>
      <c r="J39" s="62">
        <f t="shared" si="4"/>
        <v>17</v>
      </c>
      <c r="K39" s="53">
        <f t="shared" si="5"/>
        <v>17.346938775510203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3" customFormat="1" ht="18.75" customHeight="1">
      <c r="A40" s="130">
        <v>22</v>
      </c>
      <c r="B40" s="131" t="s">
        <v>44</v>
      </c>
      <c r="C40" s="17">
        <v>102</v>
      </c>
      <c r="D40" s="41">
        <v>31</v>
      </c>
      <c r="E40" s="70">
        <f t="shared" si="1"/>
        <v>30.392156862745097</v>
      </c>
      <c r="F40" s="77">
        <v>13</v>
      </c>
      <c r="G40" s="70">
        <f t="shared" si="2"/>
        <v>12.745098039215685</v>
      </c>
      <c r="H40" s="88">
        <v>6</v>
      </c>
      <c r="I40" s="56">
        <f t="shared" si="3"/>
        <v>5.882352941176471</v>
      </c>
      <c r="J40" s="62">
        <f t="shared" si="4"/>
        <v>50</v>
      </c>
      <c r="K40" s="53">
        <f t="shared" si="5"/>
        <v>49.01960784313726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3" customFormat="1" ht="18.75" customHeight="1">
      <c r="A41" s="130">
        <v>23</v>
      </c>
      <c r="B41" s="131" t="s">
        <v>45</v>
      </c>
      <c r="C41" s="17">
        <v>61</v>
      </c>
      <c r="D41" s="41">
        <v>11</v>
      </c>
      <c r="E41" s="70">
        <f t="shared" si="1"/>
        <v>18.0327868852459</v>
      </c>
      <c r="F41" s="77">
        <v>5</v>
      </c>
      <c r="G41" s="70">
        <f t="shared" si="2"/>
        <v>8.19672131147541</v>
      </c>
      <c r="H41" s="88">
        <v>3</v>
      </c>
      <c r="I41" s="56">
        <f t="shared" si="3"/>
        <v>4.918032786885246</v>
      </c>
      <c r="J41" s="62">
        <f t="shared" si="4"/>
        <v>19</v>
      </c>
      <c r="K41" s="53">
        <f t="shared" si="5"/>
        <v>31.147540983606557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3" customFormat="1" ht="18.75" customHeight="1">
      <c r="A42" s="135">
        <v>24</v>
      </c>
      <c r="B42" s="136" t="s">
        <v>47</v>
      </c>
      <c r="C42" s="20">
        <v>110</v>
      </c>
      <c r="D42" s="40">
        <v>11</v>
      </c>
      <c r="E42" s="71">
        <f t="shared" si="1"/>
        <v>10</v>
      </c>
      <c r="F42" s="78">
        <v>11</v>
      </c>
      <c r="G42" s="71">
        <f t="shared" si="2"/>
        <v>10</v>
      </c>
      <c r="H42" s="137">
        <v>18</v>
      </c>
      <c r="I42" s="73">
        <f t="shared" si="3"/>
        <v>16.363636363636363</v>
      </c>
      <c r="J42" s="66">
        <f t="shared" si="4"/>
        <v>40</v>
      </c>
      <c r="K42" s="57">
        <f t="shared" si="5"/>
        <v>36.36363636363637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8" customFormat="1" ht="18.75" customHeight="1">
      <c r="A43" s="169" t="s">
        <v>25</v>
      </c>
      <c r="B43" s="168"/>
      <c r="C43" s="108">
        <f>SUM(C25:C42)</f>
        <v>1666</v>
      </c>
      <c r="D43" s="124">
        <f>SUM(D25:D42)</f>
        <v>238</v>
      </c>
      <c r="E43" s="125">
        <f>SUM(D43*100/C43)</f>
        <v>14.285714285714286</v>
      </c>
      <c r="F43" s="126">
        <f>SUM(F25:F42)</f>
        <v>107</v>
      </c>
      <c r="G43" s="125">
        <f>SUM(F43*100/C43)</f>
        <v>6.422569027611044</v>
      </c>
      <c r="H43" s="126">
        <f>SUM(H25:H42)</f>
        <v>67</v>
      </c>
      <c r="I43" s="125">
        <f>SUM(H43*100/C43)</f>
        <v>4.021608643457383</v>
      </c>
      <c r="J43" s="127">
        <f>SUM(J25:J42)</f>
        <v>412</v>
      </c>
      <c r="K43" s="128">
        <f>SUM(J43*100/C43)</f>
        <v>24.729891956782712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3" customFormat="1" ht="18.75" customHeight="1">
      <c r="A44" s="138">
        <v>25</v>
      </c>
      <c r="B44" s="139" t="s">
        <v>26</v>
      </c>
      <c r="C44" s="19">
        <v>71</v>
      </c>
      <c r="D44" s="42">
        <v>2</v>
      </c>
      <c r="E44" s="75">
        <f>SUM(D44*100/C44)</f>
        <v>2.816901408450704</v>
      </c>
      <c r="F44" s="81" t="s">
        <v>49</v>
      </c>
      <c r="G44" s="71" t="s">
        <v>49</v>
      </c>
      <c r="H44" s="140" t="s">
        <v>49</v>
      </c>
      <c r="I44" s="71" t="s">
        <v>49</v>
      </c>
      <c r="J44" s="64">
        <f>SUM(D44)</f>
        <v>2</v>
      </c>
      <c r="K44" s="57">
        <f>SUM(J44*100/C44)</f>
        <v>2.816901408450704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3" customFormat="1" ht="18.75" customHeight="1">
      <c r="A45" s="130">
        <v>26</v>
      </c>
      <c r="B45" s="131" t="s">
        <v>27</v>
      </c>
      <c r="C45" s="17">
        <v>83</v>
      </c>
      <c r="D45" s="43" t="s">
        <v>49</v>
      </c>
      <c r="E45" s="70" t="s">
        <v>49</v>
      </c>
      <c r="F45" s="82" t="s">
        <v>49</v>
      </c>
      <c r="G45" s="70" t="s">
        <v>49</v>
      </c>
      <c r="H45" s="88" t="s">
        <v>49</v>
      </c>
      <c r="I45" s="56" t="s">
        <v>49</v>
      </c>
      <c r="J45" s="65" t="s">
        <v>49</v>
      </c>
      <c r="K45" s="56" t="s">
        <v>49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3" customFormat="1" ht="18.75" customHeight="1">
      <c r="A46" s="103">
        <v>27</v>
      </c>
      <c r="B46" s="104" t="s">
        <v>58</v>
      </c>
      <c r="C46" s="20">
        <v>48</v>
      </c>
      <c r="D46" s="87" t="s">
        <v>49</v>
      </c>
      <c r="E46" s="71" t="s">
        <v>49</v>
      </c>
      <c r="F46" s="83" t="s">
        <v>49</v>
      </c>
      <c r="G46" s="71" t="s">
        <v>49</v>
      </c>
      <c r="H46" s="137" t="s">
        <v>49</v>
      </c>
      <c r="I46" s="74" t="s">
        <v>49</v>
      </c>
      <c r="J46" s="68" t="s">
        <v>49</v>
      </c>
      <c r="K46" s="59" t="s">
        <v>49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3" customFormat="1" ht="18.75" customHeight="1">
      <c r="A47" s="167" t="s">
        <v>30</v>
      </c>
      <c r="B47" s="168"/>
      <c r="C47" s="108">
        <f>SUM(C44:C46)</f>
        <v>202</v>
      </c>
      <c r="D47" s="124">
        <f>SUM(D44:D46)</f>
        <v>2</v>
      </c>
      <c r="E47" s="125">
        <f>SUM(D47*100/C47)</f>
        <v>0.9900990099009901</v>
      </c>
      <c r="F47" s="126" t="s">
        <v>49</v>
      </c>
      <c r="G47" s="125" t="s">
        <v>49</v>
      </c>
      <c r="H47" s="126" t="s">
        <v>49</v>
      </c>
      <c r="I47" s="128" t="s">
        <v>49</v>
      </c>
      <c r="J47" s="127">
        <f>SUM(J44:J46)</f>
        <v>2</v>
      </c>
      <c r="K47" s="128">
        <f>SUM(J47*100/C47)</f>
        <v>0.9900990099009901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3" customFormat="1" ht="18.75" customHeight="1">
      <c r="A48" s="135">
        <v>28</v>
      </c>
      <c r="B48" s="141" t="s">
        <v>42</v>
      </c>
      <c r="C48" s="20" t="s">
        <v>49</v>
      </c>
      <c r="D48" s="87" t="s">
        <v>49</v>
      </c>
      <c r="E48" s="71" t="s">
        <v>49</v>
      </c>
      <c r="F48" s="83" t="s">
        <v>51</v>
      </c>
      <c r="G48" s="71" t="s">
        <v>49</v>
      </c>
      <c r="H48" s="137" t="s">
        <v>49</v>
      </c>
      <c r="I48" s="60" t="s">
        <v>49</v>
      </c>
      <c r="J48" s="68" t="s">
        <v>49</v>
      </c>
      <c r="K48" s="60" t="s">
        <v>49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3" customFormat="1" ht="23.25" customHeight="1">
      <c r="A49" s="167" t="s">
        <v>41</v>
      </c>
      <c r="B49" s="170"/>
      <c r="C49" s="108" t="s">
        <v>49</v>
      </c>
      <c r="D49" s="124" t="s">
        <v>49</v>
      </c>
      <c r="E49" s="142" t="s">
        <v>49</v>
      </c>
      <c r="F49" s="126" t="s">
        <v>49</v>
      </c>
      <c r="G49" s="142" t="s">
        <v>49</v>
      </c>
      <c r="H49" s="126" t="s">
        <v>49</v>
      </c>
      <c r="I49" s="60" t="s">
        <v>49</v>
      </c>
      <c r="J49" s="143" t="s">
        <v>49</v>
      </c>
      <c r="K49" s="60" t="s">
        <v>49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4" customFormat="1" ht="19.5" customHeight="1" thickBot="1">
      <c r="A50" s="150" t="s">
        <v>28</v>
      </c>
      <c r="B50" s="151"/>
      <c r="C50" s="108">
        <f>SUM(C11+C20+C24+C43+C47)</f>
        <v>2499</v>
      </c>
      <c r="D50" s="144">
        <f>SUM(D11+D20+D24+D43+D47)</f>
        <v>318</v>
      </c>
      <c r="E50" s="125">
        <f>SUM(D50*100/C50)</f>
        <v>12.725090036014405</v>
      </c>
      <c r="F50" s="145">
        <f>SUM(F11+F20+F24+F43)</f>
        <v>157</v>
      </c>
      <c r="G50" s="125">
        <f>SUM(F50*100/C50)</f>
        <v>6.282513005202081</v>
      </c>
      <c r="H50" s="145">
        <f>SUM(H11+H20+H24+H43)</f>
        <v>123</v>
      </c>
      <c r="I50" s="125">
        <f>SUM(H50*100/C50)</f>
        <v>4.921968787515006</v>
      </c>
      <c r="J50" s="144">
        <f>SUM(J11+J20+J24+J43+J47)</f>
        <v>598</v>
      </c>
      <c r="K50" s="146">
        <f>SUM(J50*100/C50)</f>
        <v>23.929571828731493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11" ht="19.5" customHeight="1" thickBot="1" thickTop="1">
      <c r="A51" s="166"/>
      <c r="B51" s="166"/>
      <c r="C51" s="44"/>
      <c r="D51" s="163" t="s">
        <v>31</v>
      </c>
      <c r="E51" s="164"/>
      <c r="F51" s="164"/>
      <c r="G51" s="164"/>
      <c r="H51" s="164"/>
      <c r="I51" s="165"/>
      <c r="J51" s="152">
        <v>2.42</v>
      </c>
      <c r="K51" s="153"/>
    </row>
    <row r="52" spans="1:11" ht="5.25" customHeight="1" thickTop="1">
      <c r="A52" s="21"/>
      <c r="B52" s="22"/>
      <c r="C52" s="23"/>
      <c r="D52" s="23"/>
      <c r="E52" s="23"/>
      <c r="F52" s="23"/>
      <c r="G52" s="23"/>
      <c r="H52" s="24"/>
      <c r="I52" s="23"/>
      <c r="J52" s="23"/>
      <c r="K52" s="23"/>
    </row>
    <row r="53" spans="1:11" ht="18.75" customHeight="1">
      <c r="A53" s="25" t="s">
        <v>56</v>
      </c>
      <c r="B53" s="26"/>
      <c r="C53" s="27"/>
      <c r="D53" s="27"/>
      <c r="E53" s="27"/>
      <c r="F53" s="27"/>
      <c r="G53" s="27"/>
      <c r="H53" s="28"/>
      <c r="I53" s="27"/>
      <c r="J53" s="27"/>
      <c r="K53" s="27"/>
    </row>
    <row r="54" spans="1:256" ht="18.75" customHeight="1">
      <c r="A54" s="36"/>
      <c r="B54" s="36" t="s">
        <v>57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8.75" customHeight="1">
      <c r="A55" s="29"/>
      <c r="B55" s="29" t="s">
        <v>59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32" s="4" customFormat="1" ht="18.75" customHeight="1">
      <c r="A56" s="30"/>
      <c r="B56" s="29" t="s">
        <v>64</v>
      </c>
      <c r="C56" s="31"/>
      <c r="D56" s="32"/>
      <c r="E56" s="32"/>
      <c r="F56" s="32"/>
      <c r="G56" s="32"/>
      <c r="H56" s="32"/>
      <c r="I56" s="32"/>
      <c r="J56" s="32"/>
      <c r="K56" s="32"/>
      <c r="L56" s="95"/>
      <c r="M56" s="96"/>
      <c r="N56" s="97"/>
      <c r="O56" s="97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2:32" s="4" customFormat="1" ht="18.75" customHeight="1">
      <c r="B57" s="30" t="s">
        <v>65</v>
      </c>
      <c r="C57" s="31"/>
      <c r="D57" s="32"/>
      <c r="E57" s="32"/>
      <c r="F57" s="32"/>
      <c r="G57" s="32"/>
      <c r="H57" s="32"/>
      <c r="I57" s="32"/>
      <c r="J57" s="32"/>
      <c r="K57" s="32"/>
      <c r="L57" s="95"/>
      <c r="M57" s="96"/>
      <c r="N57" s="97"/>
      <c r="O57" s="97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2:32" s="4" customFormat="1" ht="18.75" customHeight="1">
      <c r="B58" s="30" t="s">
        <v>66</v>
      </c>
      <c r="C58" s="31"/>
      <c r="D58" s="32"/>
      <c r="E58" s="32"/>
      <c r="F58" s="32"/>
      <c r="G58" s="32"/>
      <c r="H58" s="32"/>
      <c r="I58" s="32"/>
      <c r="J58" s="32"/>
      <c r="K58" s="32"/>
      <c r="L58" s="95"/>
      <c r="M58" s="96"/>
      <c r="N58" s="97"/>
      <c r="O58" s="97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50" customFormat="1" ht="22.5" customHeight="1">
      <c r="A59" s="45" t="s">
        <v>53</v>
      </c>
      <c r="B59" s="46"/>
      <c r="C59" s="47"/>
      <c r="D59" s="47"/>
      <c r="E59" s="35"/>
      <c r="F59" s="48"/>
      <c r="G59" s="35"/>
      <c r="H59" s="49"/>
      <c r="I59" s="34"/>
      <c r="K59" s="147" t="s">
        <v>52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s="6" customFormat="1" ht="18" customHeight="1">
      <c r="A60" s="33"/>
      <c r="B60" s="33"/>
      <c r="C60" s="33"/>
      <c r="D60" s="35"/>
      <c r="E60" s="33"/>
      <c r="F60" s="33"/>
      <c r="G60" s="33"/>
      <c r="H60" s="33"/>
      <c r="I60" s="33"/>
      <c r="J60" s="33"/>
      <c r="K60" s="33"/>
      <c r="L60" s="98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</row>
    <row r="61" spans="1:11" ht="18" customHeight="1">
      <c r="A61" s="14"/>
      <c r="B61" s="14"/>
      <c r="C61" s="14"/>
      <c r="D61" s="38"/>
      <c r="E61" s="14"/>
      <c r="F61" s="14"/>
      <c r="G61" s="14"/>
      <c r="H61" s="14"/>
      <c r="I61" s="14"/>
      <c r="J61" s="14"/>
      <c r="K61" s="14"/>
    </row>
    <row r="62" spans="1:11" ht="18" customHeight="1">
      <c r="A62" s="14"/>
      <c r="B62" s="14"/>
      <c r="C62" s="31"/>
      <c r="D62" s="38"/>
      <c r="E62" s="31"/>
      <c r="F62" s="31"/>
      <c r="G62" s="31"/>
      <c r="H62" s="31"/>
      <c r="I62" s="14"/>
      <c r="J62" s="14"/>
      <c r="K62" s="14"/>
    </row>
    <row r="63" spans="1:11" ht="18" customHeight="1">
      <c r="A63" s="14"/>
      <c r="B63" s="14"/>
      <c r="C63" s="38"/>
      <c r="D63" s="31"/>
      <c r="E63" s="39"/>
      <c r="F63" s="31"/>
      <c r="G63" s="31"/>
      <c r="H63" s="31"/>
      <c r="I63" s="14"/>
      <c r="J63" s="14"/>
      <c r="K63" s="14"/>
    </row>
  </sheetData>
  <sheetProtection/>
  <mergeCells count="18">
    <mergeCell ref="A43:B43"/>
    <mergeCell ref="A49:B49"/>
    <mergeCell ref="A7:A9"/>
    <mergeCell ref="B7:B9"/>
    <mergeCell ref="C7:C9"/>
    <mergeCell ref="A11:B11"/>
    <mergeCell ref="A20:B20"/>
    <mergeCell ref="A24:B24"/>
    <mergeCell ref="A50:B50"/>
    <mergeCell ref="J51:K51"/>
    <mergeCell ref="J8:K8"/>
    <mergeCell ref="D7:K7"/>
    <mergeCell ref="H8:I8"/>
    <mergeCell ref="D8:E8"/>
    <mergeCell ref="F8:G8"/>
    <mergeCell ref="D51:I51"/>
    <mergeCell ref="A51:B51"/>
    <mergeCell ref="A47:B47"/>
  </mergeCells>
  <printOptions horizontalCentered="1"/>
  <pageMargins left="0.55" right="0.28" top="0.17" bottom="0.18" header="0.24" footer="0.18"/>
  <pageSetup firstPageNumber="69" useFirstPageNumber="1" horizontalDpi="600" verticalDpi="600" orientation="portrait" paperSize="9" scale="76" r:id="rId2"/>
  <headerFooter alignWithMargins="0">
    <oddHeader>&amp;R&amp;"TH SarabunPSK,Bold"ศบก. 2.9.1</oddHeader>
    <oddFooter>&amp;L&amp;"Cordia New,Regular"&amp;9&amp;Z&amp;F\&amp;A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2012-06-12T07:28:56Z</cp:lastPrinted>
  <dcterms:created xsi:type="dcterms:W3CDTF">2008-05-25T11:13:18Z</dcterms:created>
  <dcterms:modified xsi:type="dcterms:W3CDTF">2012-06-12T07:35:16Z</dcterms:modified>
  <cp:category/>
  <cp:version/>
  <cp:contentType/>
  <cp:contentStatus/>
</cp:coreProperties>
</file>