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4110" tabRatio="626" activeTab="0"/>
  </bookViews>
  <sheets>
    <sheet name="02-บัณฑิต" sheetId="1" r:id="rId1"/>
  </sheets>
  <definedNames>
    <definedName name="_xlnm.Print_Area" localSheetId="0">'02-บัณฑิต'!$A$1:$N$61</definedName>
  </definedNames>
  <calcPr fullCalcOnLoad="1"/>
</workbook>
</file>

<file path=xl/sharedStrings.xml><?xml version="1.0" encoding="utf-8"?>
<sst xmlns="http://schemas.openxmlformats.org/spreadsheetml/2006/main" count="97" uniqueCount="80">
  <si>
    <t>เคมี</t>
  </si>
  <si>
    <t>คณิตศาสตร์</t>
  </si>
  <si>
    <t>ชีววิทยา</t>
  </si>
  <si>
    <t>ฟิสิกส์</t>
  </si>
  <si>
    <t>การรับรู้จากระยะไกล</t>
  </si>
  <si>
    <t>ชีวเคมี</t>
  </si>
  <si>
    <t>จุลชีววิทยา</t>
  </si>
  <si>
    <t>เทคโนโลยีสารสนเทศ</t>
  </si>
  <si>
    <t>เทคโนโลยีการจัดการ</t>
  </si>
  <si>
    <t>เทคโนโลยีการผลิตพืช</t>
  </si>
  <si>
    <t>เทคโนโลยีการผลิตสัตว์</t>
  </si>
  <si>
    <t>เทคโนโลยีอาหาร</t>
  </si>
  <si>
    <t>วิศวกรรมเกษตร</t>
  </si>
  <si>
    <t>วิศวกรรมเครื่องกล</t>
  </si>
  <si>
    <t>วิศวกรรมไฟฟ้า</t>
  </si>
  <si>
    <t>วิศวกรรมขนส่ง</t>
  </si>
  <si>
    <t>วิศวกรรมอุตสาหการ</t>
  </si>
  <si>
    <t>วิศวกรรมคอมพิวเตอร์</t>
  </si>
  <si>
    <t>วิศวกรรมโทรคมนาคม</t>
  </si>
  <si>
    <t>วิศวกรรมโยธา</t>
  </si>
  <si>
    <t>วิศวกรรมเคมี</t>
  </si>
  <si>
    <t>วิศวกรรมสิ่งแวดล้อม</t>
  </si>
  <si>
    <t>วิศวกรรมโลหการ</t>
  </si>
  <si>
    <t>เทคโนโลยีธรณี</t>
  </si>
  <si>
    <t>วิศวกรรมเซรามิก</t>
  </si>
  <si>
    <t>วิศวกรรมพอลิเมอร์</t>
  </si>
  <si>
    <t>วิศวกรรมแมคคาทรอนิกส์</t>
  </si>
  <si>
    <t>เทคโนโลยีชีวภาพ</t>
  </si>
  <si>
    <t>ภาคการศึกษาที่ 1 ปีการศึกษา 2553   ระดับปริญญาตรี ภาคทฤษฎี</t>
  </si>
  <si>
    <t>รวมสำนักวิชาวิทยาศาสตร์</t>
  </si>
  <si>
    <t>รวมสำนักวิชาเทคโนโลยีการเกษตร</t>
  </si>
  <si>
    <t>รวมสำนักวิชาเทคโนโลยีสังคม</t>
  </si>
  <si>
    <t>รวมสำนักวิชาวิศวกรรมศาสตร์</t>
  </si>
  <si>
    <t>สำนักวิชา/สาขาวิชา</t>
  </si>
  <si>
    <t>ลำดับ
ที่</t>
  </si>
  <si>
    <t/>
  </si>
  <si>
    <t>เทคโนโลยีเลเซอร์และโฟตอนนิกส์</t>
  </si>
  <si>
    <t>ชีวเวชศาสตร์</t>
  </si>
  <si>
    <t>วิศวกรรมการจัดการพลังงาน</t>
  </si>
  <si>
    <t>การบริหารงานก่อสร้างและสาธารณูปโภค</t>
  </si>
  <si>
    <t>ภาพรวมมหาวิทยาลัย</t>
  </si>
  <si>
    <t>รวม</t>
  </si>
  <si>
    <t>จำนวนรายวิชา จำแนกตามผลการประเมินการสอนของอาจารย์ ระดับบัณฑิตศึกษา</t>
  </si>
  <si>
    <r>
      <rPr>
        <b/>
        <sz val="12"/>
        <color indexed="8"/>
        <rFont val="TH SarabunPSK"/>
        <family val="2"/>
      </rPr>
      <t>ผลประเมิน</t>
    </r>
    <r>
      <rPr>
        <b/>
        <sz val="16"/>
        <color indexed="8"/>
        <rFont val="TH SarabunPSK"/>
        <family val="2"/>
      </rPr>
      <t xml:space="preserve">
 &lt;3.51</t>
    </r>
  </si>
  <si>
    <r>
      <rPr>
        <b/>
        <sz val="12"/>
        <color indexed="8"/>
        <rFont val="TH SarabunPSK"/>
        <family val="2"/>
      </rPr>
      <t>ผลประเมิน</t>
    </r>
    <r>
      <rPr>
        <b/>
        <sz val="16"/>
        <color indexed="8"/>
        <rFont val="TH SarabunPSK"/>
        <family val="2"/>
      </rPr>
      <t xml:space="preserve">
≥ 3.51</t>
    </r>
  </si>
  <si>
    <t>รวมทั้ง 3 ภาคการศึกษา</t>
  </si>
  <si>
    <t xml:space="preserve">ระดับคะแนนเฉลี่ยผลการประเมินเทียบเกณฑ์ 5.0 </t>
  </si>
  <si>
    <t xml:space="preserve">ตารางที่ 2.6.5 ข  จำนวนรายวิชาที่มีคะแนนเฉลี่ยผลการประเมินความพึงพอใจของนักศึกษาระดับบัณฑิตศึกษาที่มีต่อการสอนของอาจารย์ </t>
  </si>
  <si>
    <t xml:space="preserve">             ไม่ต่ำกว่า 3.51 ปีการศึกษา 2554</t>
  </si>
  <si>
    <t xml:space="preserve">ภาคการศึกษาที่ 1/2554   </t>
  </si>
  <si>
    <t xml:space="preserve">ภาคการศึกษาที่ 2/2554   </t>
  </si>
  <si>
    <t xml:space="preserve">ภาคการศึกษาที่ 3/2554   </t>
  </si>
  <si>
    <t>ภาษาต่างประเทศ</t>
  </si>
  <si>
    <t>มลพิษสิ่งแวดล้อมและความปลอดภัย</t>
  </si>
  <si>
    <t>รวมสำนักวิชาแพทยศาสตร์</t>
  </si>
  <si>
    <t>-</t>
  </si>
  <si>
    <r>
      <rPr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: เนื่องจากนักศึกษาเข้าประเมินในรายวิชาดังกล่าวน้อย จึงไม่ได้นำมาพิจารณา</t>
    </r>
  </si>
  <si>
    <t>สำนักวิชา/ สาขาวิชา</t>
  </si>
  <si>
    <t>รายวิชา</t>
  </si>
  <si>
    <t>ภาค</t>
  </si>
  <si>
    <t>ผลการ
ประเมิน</t>
  </si>
  <si>
    <t>1. สำนักวิชาวิทยาศาสตร์</t>
  </si>
  <si>
    <t>1)</t>
  </si>
  <si>
    <t xml:space="preserve">คณิตศาสตร์ </t>
  </si>
  <si>
    <t>MATHEMATICS OF FINANCIAL DERIVATIVES</t>
  </si>
  <si>
    <t>1/2554</t>
  </si>
  <si>
    <t>2)</t>
  </si>
  <si>
    <t>MATHEMATICAL METHOD FOR PHOTONICS</t>
  </si>
  <si>
    <t>3)</t>
  </si>
  <si>
    <t xml:space="preserve">เคมี </t>
  </si>
  <si>
    <t>GRADUATE PHYSICAL CHEMISTRY</t>
  </si>
  <si>
    <t>2/2554</t>
  </si>
  <si>
    <t>SELECTED TOPICS IN APPLIED CHEMISTRY I</t>
  </si>
  <si>
    <t>3/2554</t>
  </si>
  <si>
    <t>2. สำนักวิชาเทคโนโลยีสังคม</t>
  </si>
  <si>
    <t>TESTING  EVALUATION  AND ASSESSMENT IN ELS</t>
  </si>
  <si>
    <t>ข้อมูล ณ วันที่ 30 เมษายน 2555</t>
  </si>
  <si>
    <r>
      <t xml:space="preserve">แหล่งที่มา  : </t>
    </r>
    <r>
      <rPr>
        <sz val="16"/>
        <rFont val="TH SarabunPSK"/>
        <family val="2"/>
      </rPr>
      <t xml:space="preserve"> งานประเมินการสอน   สถานพัฒนาคณาจารย์</t>
    </r>
  </si>
  <si>
    <t>รายวิชาระดับบัณฑิตศึกษาที่มีผลการประเมินต่ำกว่า 3.51 จำนวน 5 รายวิชา</t>
  </si>
  <si>
    <t xml:space="preserve">เทคโนโลยีเลเซอร์และโฟตอนนิกส์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</si>
</sst>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;;\-"/>
    <numFmt numFmtId="192" formatCode="0.00;[Red]0.00"/>
    <numFmt numFmtId="193" formatCode="0;;\-"/>
  </numFmts>
  <fonts count="50">
    <font>
      <sz val="14"/>
      <name val="BrowalliaUPC"/>
      <family val="0"/>
    </font>
    <font>
      <sz val="10"/>
      <color indexed="8"/>
      <name val="MS Sans Serif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name val="AngsanaUPC"/>
      <family val="1"/>
    </font>
    <font>
      <sz val="14"/>
      <name val="TH SarabunPSK"/>
      <family val="2"/>
    </font>
    <font>
      <sz val="14"/>
      <name val="Cordia New"/>
      <family val="2"/>
    </font>
    <font>
      <u val="single"/>
      <sz val="16"/>
      <color indexed="8"/>
      <name val="TH SarabunPSK"/>
      <family val="2"/>
    </font>
    <font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u val="single"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55" applyFont="1" applyFill="1" applyBorder="1" applyAlignment="1">
      <alignment horizontal="left" indent="1"/>
      <protection/>
    </xf>
    <xf numFmtId="0" fontId="2" fillId="0" borderId="11" xfId="0" applyFont="1" applyBorder="1" applyAlignment="1">
      <alignment horizontal="center"/>
    </xf>
    <xf numFmtId="0" fontId="4" fillId="0" borderId="11" xfId="55" applyFont="1" applyFill="1" applyBorder="1" applyAlignment="1">
      <alignment horizontal="left" indent="1"/>
      <protection/>
    </xf>
    <xf numFmtId="0" fontId="2" fillId="0" borderId="12" xfId="0" applyFont="1" applyBorder="1" applyAlignment="1">
      <alignment horizontal="center"/>
    </xf>
    <xf numFmtId="0" fontId="4" fillId="0" borderId="12" xfId="55" applyFont="1" applyFill="1" applyBorder="1" applyAlignment="1">
      <alignment horizontal="left" indent="1"/>
      <protection/>
    </xf>
    <xf numFmtId="0" fontId="4" fillId="0" borderId="11" xfId="56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left" vertical="top" wrapText="1" indent="1"/>
      <protection/>
    </xf>
    <xf numFmtId="0" fontId="2" fillId="0" borderId="11" xfId="0" applyFont="1" applyBorder="1" applyAlignment="1">
      <alignment horizontal="center" vertical="center"/>
    </xf>
    <xf numFmtId="0" fontId="4" fillId="0" borderId="11" xfId="55" applyFont="1" applyFill="1" applyBorder="1" applyAlignment="1">
      <alignment horizontal="left" vertical="top" wrapText="1" indent="1"/>
      <protection/>
    </xf>
    <xf numFmtId="0" fontId="4" fillId="0" borderId="12" xfId="55" applyFont="1" applyFill="1" applyBorder="1" applyAlignment="1">
      <alignment horizontal="left" vertical="top" wrapText="1" indent="1"/>
      <protection/>
    </xf>
    <xf numFmtId="191" fontId="2" fillId="0" borderId="0" xfId="0" applyNumberFormat="1" applyFont="1" applyAlignment="1">
      <alignment horizontal="center"/>
    </xf>
    <xf numFmtId="0" fontId="5" fillId="0" borderId="13" xfId="59" applyFont="1" applyFill="1" applyBorder="1" applyAlignment="1">
      <alignment horizontal="center" vertical="center" wrapText="1" shrinkToFit="1"/>
      <protection/>
    </xf>
    <xf numFmtId="191" fontId="5" fillId="0" borderId="14" xfId="59" applyNumberFormat="1" applyFont="1" applyFill="1" applyBorder="1" applyAlignment="1">
      <alignment horizontal="center" vertical="center" wrapText="1"/>
      <protection/>
    </xf>
    <xf numFmtId="0" fontId="5" fillId="0" borderId="15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1" fontId="5" fillId="0" borderId="0" xfId="59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192" fontId="8" fillId="0" borderId="0" xfId="58" applyNumberFormat="1" applyFont="1" applyAlignment="1">
      <alignment horizontal="left"/>
      <protection/>
    </xf>
    <xf numFmtId="192" fontId="8" fillId="0" borderId="0" xfId="0" applyNumberFormat="1" applyFont="1" applyAlignment="1">
      <alignment horizontal="center"/>
    </xf>
    <xf numFmtId="0" fontId="9" fillId="0" borderId="0" xfId="58" applyFont="1" applyAlignment="1">
      <alignment/>
      <protection/>
    </xf>
    <xf numFmtId="193" fontId="4" fillId="0" borderId="17" xfId="55" applyNumberFormat="1" applyFont="1" applyFill="1" applyBorder="1" applyAlignment="1">
      <alignment horizontal="center"/>
      <protection/>
    </xf>
    <xf numFmtId="193" fontId="4" fillId="0" borderId="18" xfId="55" applyNumberFormat="1" applyFont="1" applyFill="1" applyBorder="1" applyAlignment="1">
      <alignment horizontal="center"/>
      <protection/>
    </xf>
    <xf numFmtId="193" fontId="2" fillId="0" borderId="19" xfId="0" applyNumberFormat="1" applyFont="1" applyBorder="1" applyAlignment="1">
      <alignment horizontal="center"/>
    </xf>
    <xf numFmtId="193" fontId="4" fillId="0" borderId="17" xfId="56" applyNumberFormat="1" applyFont="1" applyFill="1" applyBorder="1" applyAlignment="1">
      <alignment horizontal="center"/>
      <protection/>
    </xf>
    <xf numFmtId="193" fontId="4" fillId="0" borderId="18" xfId="56" applyNumberFormat="1" applyFont="1" applyFill="1" applyBorder="1" applyAlignment="1">
      <alignment horizontal="center"/>
      <protection/>
    </xf>
    <xf numFmtId="193" fontId="4" fillId="0" borderId="17" xfId="57" applyNumberFormat="1" applyFont="1" applyFill="1" applyBorder="1" applyAlignment="1">
      <alignment horizontal="center"/>
      <protection/>
    </xf>
    <xf numFmtId="193" fontId="4" fillId="0" borderId="18" xfId="57" applyNumberFormat="1" applyFont="1" applyFill="1" applyBorder="1" applyAlignment="1">
      <alignment horizontal="center"/>
      <protection/>
    </xf>
    <xf numFmtId="193" fontId="4" fillId="0" borderId="20" xfId="55" applyNumberFormat="1" applyFont="1" applyFill="1" applyBorder="1" applyAlignment="1">
      <alignment horizontal="center"/>
      <protection/>
    </xf>
    <xf numFmtId="193" fontId="4" fillId="0" borderId="21" xfId="55" applyNumberFormat="1" applyFont="1" applyFill="1" applyBorder="1" applyAlignment="1">
      <alignment horizontal="center"/>
      <protection/>
    </xf>
    <xf numFmtId="193" fontId="2" fillId="0" borderId="22" xfId="0" applyNumberFormat="1" applyFont="1" applyBorder="1" applyAlignment="1">
      <alignment horizontal="center"/>
    </xf>
    <xf numFmtId="193" fontId="4" fillId="0" borderId="20" xfId="56" applyNumberFormat="1" applyFont="1" applyFill="1" applyBorder="1" applyAlignment="1">
      <alignment horizontal="center"/>
      <protection/>
    </xf>
    <xf numFmtId="193" fontId="4" fillId="0" borderId="21" xfId="56" applyNumberFormat="1" applyFont="1" applyFill="1" applyBorder="1" applyAlignment="1">
      <alignment horizontal="center"/>
      <protection/>
    </xf>
    <xf numFmtId="193" fontId="4" fillId="0" borderId="20" xfId="57" applyNumberFormat="1" applyFont="1" applyFill="1" applyBorder="1" applyAlignment="1">
      <alignment horizontal="center"/>
      <protection/>
    </xf>
    <xf numFmtId="193" fontId="4" fillId="0" borderId="21" xfId="57" applyNumberFormat="1" applyFont="1" applyFill="1" applyBorder="1" applyAlignment="1">
      <alignment horizontal="center"/>
      <protection/>
    </xf>
    <xf numFmtId="193" fontId="4" fillId="0" borderId="23" xfId="55" applyNumberFormat="1" applyFont="1" applyFill="1" applyBorder="1" applyAlignment="1">
      <alignment horizontal="center"/>
      <protection/>
    </xf>
    <xf numFmtId="193" fontId="4" fillId="0" borderId="24" xfId="55" applyNumberFormat="1" applyFont="1" applyFill="1" applyBorder="1" applyAlignment="1">
      <alignment horizontal="center"/>
      <protection/>
    </xf>
    <xf numFmtId="193" fontId="2" fillId="0" borderId="25" xfId="0" applyNumberFormat="1" applyFont="1" applyBorder="1" applyAlignment="1">
      <alignment horizontal="center"/>
    </xf>
    <xf numFmtId="193" fontId="4" fillId="0" borderId="23" xfId="56" applyNumberFormat="1" applyFont="1" applyFill="1" applyBorder="1" applyAlignment="1">
      <alignment horizontal="center"/>
      <protection/>
    </xf>
    <xf numFmtId="193" fontId="4" fillId="0" borderId="24" xfId="56" applyNumberFormat="1" applyFont="1" applyFill="1" applyBorder="1" applyAlignment="1">
      <alignment horizontal="center"/>
      <protection/>
    </xf>
    <xf numFmtId="193" fontId="4" fillId="0" borderId="23" xfId="57" applyNumberFormat="1" applyFont="1" applyFill="1" applyBorder="1" applyAlignment="1">
      <alignment horizontal="center"/>
      <protection/>
    </xf>
    <xf numFmtId="193" fontId="4" fillId="0" borderId="24" xfId="57" applyNumberFormat="1" applyFont="1" applyFill="1" applyBorder="1" applyAlignment="1">
      <alignment horizontal="center"/>
      <protection/>
    </xf>
    <xf numFmtId="193" fontId="5" fillId="0" borderId="26" xfId="59" applyNumberFormat="1" applyFont="1" applyFill="1" applyBorder="1" applyAlignment="1">
      <alignment horizontal="center"/>
      <protection/>
    </xf>
    <xf numFmtId="193" fontId="5" fillId="0" borderId="27" xfId="59" applyNumberFormat="1" applyFont="1" applyFill="1" applyBorder="1" applyAlignment="1">
      <alignment horizontal="center"/>
      <protection/>
    </xf>
    <xf numFmtId="193" fontId="5" fillId="0" borderId="28" xfId="59" applyNumberFormat="1" applyFont="1" applyFill="1" applyBorder="1" applyAlignment="1">
      <alignment horizontal="center"/>
      <protection/>
    </xf>
    <xf numFmtId="193" fontId="4" fillId="0" borderId="19" xfId="55" applyNumberFormat="1" applyFont="1" applyFill="1" applyBorder="1" applyAlignment="1">
      <alignment horizontal="center"/>
      <protection/>
    </xf>
    <xf numFmtId="193" fontId="4" fillId="0" borderId="22" xfId="55" applyNumberFormat="1" applyFont="1" applyFill="1" applyBorder="1" applyAlignment="1">
      <alignment horizontal="center"/>
      <protection/>
    </xf>
    <xf numFmtId="193" fontId="4" fillId="0" borderId="25" xfId="55" applyNumberFormat="1" applyFont="1" applyFill="1" applyBorder="1" applyAlignment="1">
      <alignment horizontal="center"/>
      <protection/>
    </xf>
    <xf numFmtId="193" fontId="3" fillId="0" borderId="26" xfId="0" applyNumberFormat="1" applyFont="1" applyFill="1" applyBorder="1" applyAlignment="1">
      <alignment horizontal="center"/>
    </xf>
    <xf numFmtId="193" fontId="3" fillId="0" borderId="27" xfId="0" applyNumberFormat="1" applyFont="1" applyFill="1" applyBorder="1" applyAlignment="1">
      <alignment horizontal="center"/>
    </xf>
    <xf numFmtId="193" fontId="3" fillId="0" borderId="28" xfId="0" applyNumberFormat="1" applyFont="1" applyFill="1" applyBorder="1" applyAlignment="1">
      <alignment horizontal="center"/>
    </xf>
    <xf numFmtId="193" fontId="4" fillId="0" borderId="17" xfId="55" applyNumberFormat="1" applyFont="1" applyFill="1" applyBorder="1" applyAlignment="1">
      <alignment horizontal="center" vertical="center"/>
      <protection/>
    </xf>
    <xf numFmtId="193" fontId="4" fillId="0" borderId="18" xfId="55" applyNumberFormat="1" applyFont="1" applyFill="1" applyBorder="1" applyAlignment="1">
      <alignment horizontal="center" vertical="center"/>
      <protection/>
    </xf>
    <xf numFmtId="193" fontId="2" fillId="0" borderId="19" xfId="0" applyNumberFormat="1" applyFont="1" applyBorder="1" applyAlignment="1">
      <alignment horizontal="center" vertical="center"/>
    </xf>
    <xf numFmtId="193" fontId="4" fillId="0" borderId="17" xfId="56" applyNumberFormat="1" applyFont="1" applyFill="1" applyBorder="1" applyAlignment="1">
      <alignment horizontal="center" vertical="center"/>
      <protection/>
    </xf>
    <xf numFmtId="193" fontId="4" fillId="0" borderId="18" xfId="56" applyNumberFormat="1" applyFont="1" applyFill="1" applyBorder="1" applyAlignment="1">
      <alignment horizontal="center" vertical="center"/>
      <protection/>
    </xf>
    <xf numFmtId="193" fontId="4" fillId="0" borderId="17" xfId="57" applyNumberFormat="1" applyFont="1" applyFill="1" applyBorder="1" applyAlignment="1">
      <alignment horizontal="center" vertical="center"/>
      <protection/>
    </xf>
    <xf numFmtId="193" fontId="4" fillId="0" borderId="18" xfId="57" applyNumberFormat="1" applyFont="1" applyFill="1" applyBorder="1" applyAlignment="1">
      <alignment horizontal="center" vertical="center"/>
      <protection/>
    </xf>
    <xf numFmtId="193" fontId="4" fillId="0" borderId="23" xfId="55" applyNumberFormat="1" applyFont="1" applyFill="1" applyBorder="1" applyAlignment="1">
      <alignment horizontal="center" vertical="center"/>
      <protection/>
    </xf>
    <xf numFmtId="193" fontId="4" fillId="0" borderId="24" xfId="55" applyNumberFormat="1" applyFont="1" applyFill="1" applyBorder="1" applyAlignment="1">
      <alignment horizontal="center" vertical="center"/>
      <protection/>
    </xf>
    <xf numFmtId="193" fontId="2" fillId="0" borderId="25" xfId="0" applyNumberFormat="1" applyFont="1" applyBorder="1" applyAlignment="1">
      <alignment horizontal="center" vertical="center"/>
    </xf>
    <xf numFmtId="193" fontId="4" fillId="0" borderId="23" xfId="56" applyNumberFormat="1" applyFont="1" applyFill="1" applyBorder="1" applyAlignment="1">
      <alignment horizontal="center" vertical="center"/>
      <protection/>
    </xf>
    <xf numFmtId="193" fontId="4" fillId="0" borderId="24" xfId="56" applyNumberFormat="1" applyFont="1" applyFill="1" applyBorder="1" applyAlignment="1">
      <alignment horizontal="center" vertical="center"/>
      <protection/>
    </xf>
    <xf numFmtId="193" fontId="4" fillId="0" borderId="23" xfId="57" applyNumberFormat="1" applyFont="1" applyFill="1" applyBorder="1" applyAlignment="1">
      <alignment horizontal="center" vertical="center"/>
      <protection/>
    </xf>
    <xf numFmtId="193" fontId="4" fillId="0" borderId="24" xfId="57" applyNumberFormat="1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horizontal="left" vertical="top" indent="1" shrinkToFit="1"/>
      <protection/>
    </xf>
    <xf numFmtId="0" fontId="3" fillId="0" borderId="0" xfId="0" applyFont="1" applyFill="1" applyBorder="1" applyAlignment="1">
      <alignment horizontal="left" indent="2"/>
    </xf>
    <xf numFmtId="193" fontId="3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29" xfId="66" applyFont="1" applyFill="1" applyBorder="1" applyAlignment="1">
      <alignment horizontal="center" vertical="center"/>
      <protection/>
    </xf>
    <xf numFmtId="0" fontId="5" fillId="0" borderId="29" xfId="66" applyFont="1" applyFill="1" applyBorder="1" applyAlignment="1">
      <alignment horizontal="center" vertical="center" wrapText="1"/>
      <protection/>
    </xf>
    <xf numFmtId="0" fontId="4" fillId="0" borderId="12" xfId="67" applyFont="1" applyFill="1" applyBorder="1" applyAlignment="1">
      <alignment horizontal="left" vertical="top"/>
      <protection/>
    </xf>
    <xf numFmtId="2" fontId="47" fillId="0" borderId="12" xfId="0" applyNumberFormat="1" applyFont="1" applyBorder="1" applyAlignment="1">
      <alignment vertical="top"/>
    </xf>
    <xf numFmtId="0" fontId="4" fillId="0" borderId="12" xfId="67" applyFont="1" applyFill="1" applyBorder="1" applyAlignment="1">
      <alignment horizontal="left"/>
      <protection/>
    </xf>
    <xf numFmtId="2" fontId="47" fillId="0" borderId="12" xfId="0" applyNumberFormat="1" applyFont="1" applyBorder="1" applyAlignment="1">
      <alignment/>
    </xf>
    <xf numFmtId="0" fontId="4" fillId="0" borderId="11" xfId="67" applyFont="1" applyFill="1" applyBorder="1" applyAlignment="1">
      <alignment horizontal="left"/>
      <protection/>
    </xf>
    <xf numFmtId="2" fontId="47" fillId="0" borderId="11" xfId="0" applyNumberFormat="1" applyFont="1" applyBorder="1" applyAlignment="1">
      <alignment/>
    </xf>
    <xf numFmtId="0" fontId="4" fillId="0" borderId="29" xfId="67" applyFont="1" applyFill="1" applyBorder="1" applyAlignment="1">
      <alignment horizontal="left"/>
      <protection/>
    </xf>
    <xf numFmtId="2" fontId="47" fillId="0" borderId="29" xfId="0" applyNumberFormat="1" applyFont="1" applyBorder="1" applyAlignment="1">
      <alignment/>
    </xf>
    <xf numFmtId="0" fontId="4" fillId="0" borderId="20" xfId="67" applyFont="1" applyFill="1" applyBorder="1" applyAlignment="1">
      <alignment horizontal="left" vertical="top"/>
      <protection/>
    </xf>
    <xf numFmtId="0" fontId="4" fillId="0" borderId="20" xfId="67" applyFont="1" applyFill="1" applyBorder="1" applyAlignment="1">
      <alignment horizontal="left"/>
      <protection/>
    </xf>
    <xf numFmtId="0" fontId="4" fillId="0" borderId="23" xfId="67" applyFont="1" applyFill="1" applyBorder="1" applyAlignment="1">
      <alignment horizontal="left"/>
      <protection/>
    </xf>
    <xf numFmtId="0" fontId="4" fillId="0" borderId="26" xfId="67" applyFont="1" applyFill="1" applyBorder="1" applyAlignment="1">
      <alignment horizontal="left"/>
      <protection/>
    </xf>
    <xf numFmtId="0" fontId="4" fillId="0" borderId="30" xfId="67" applyFont="1" applyFill="1" applyBorder="1" applyAlignment="1">
      <alignment horizontal="left"/>
      <protection/>
    </xf>
    <xf numFmtId="0" fontId="4" fillId="0" borderId="31" xfId="67" applyFont="1" applyFill="1" applyBorder="1" applyAlignment="1">
      <alignment horizontal="left"/>
      <protection/>
    </xf>
    <xf numFmtId="2" fontId="47" fillId="0" borderId="31" xfId="0" applyNumberFormat="1" applyFont="1" applyBorder="1" applyAlignment="1">
      <alignment/>
    </xf>
    <xf numFmtId="0" fontId="47" fillId="0" borderId="30" xfId="0" applyFont="1" applyFill="1" applyBorder="1" applyAlignment="1">
      <alignment horizontal="right"/>
    </xf>
    <xf numFmtId="0" fontId="47" fillId="0" borderId="20" xfId="0" applyFont="1" applyFill="1" applyBorder="1" applyAlignment="1">
      <alignment horizontal="right" vertical="top"/>
    </xf>
    <xf numFmtId="0" fontId="47" fillId="0" borderId="23" xfId="0" applyFont="1" applyFill="1" applyBorder="1" applyAlignment="1">
      <alignment horizontal="right"/>
    </xf>
    <xf numFmtId="0" fontId="47" fillId="0" borderId="19" xfId="0" applyFont="1" applyBorder="1" applyAlignment="1">
      <alignment/>
    </xf>
    <xf numFmtId="0" fontId="47" fillId="0" borderId="22" xfId="0" applyFont="1" applyBorder="1" applyAlignment="1">
      <alignment wrapText="1"/>
    </xf>
    <xf numFmtId="0" fontId="47" fillId="0" borderId="32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26" xfId="0" applyFont="1" applyFill="1" applyBorder="1" applyAlignment="1">
      <alignment horizontal="right"/>
    </xf>
    <xf numFmtId="0" fontId="4" fillId="0" borderId="28" xfId="67" applyFont="1" applyFill="1" applyBorder="1" applyAlignment="1">
      <alignment horizontal="left"/>
      <protection/>
    </xf>
    <xf numFmtId="0" fontId="3" fillId="0" borderId="0" xfId="58" applyFont="1" applyAlignment="1">
      <alignment/>
      <protection/>
    </xf>
    <xf numFmtId="0" fontId="2" fillId="0" borderId="0" xfId="0" applyFont="1" applyAlignment="1">
      <alignment horizontal="right"/>
    </xf>
    <xf numFmtId="192" fontId="2" fillId="0" borderId="0" xfId="58" applyNumberFormat="1" applyFont="1" applyAlignment="1">
      <alignment horizontal="left"/>
      <protection/>
    </xf>
    <xf numFmtId="0" fontId="11" fillId="0" borderId="0" xfId="58" applyFont="1" applyAlignment="1">
      <alignment/>
      <protection/>
    </xf>
    <xf numFmtId="192" fontId="2" fillId="0" borderId="0" xfId="0" applyNumberFormat="1" applyFont="1" applyAlignment="1">
      <alignment horizontal="left"/>
    </xf>
    <xf numFmtId="0" fontId="2" fillId="0" borderId="0" xfId="58" applyFont="1" applyAlignment="1">
      <alignment/>
      <protection/>
    </xf>
    <xf numFmtId="192" fontId="2" fillId="0" borderId="0" xfId="0" applyNumberFormat="1" applyFont="1" applyAlignment="1">
      <alignment horizontal="center"/>
    </xf>
    <xf numFmtId="0" fontId="2" fillId="0" borderId="0" xfId="58" applyFont="1" applyAlignment="1">
      <alignment horizontal="right"/>
      <protection/>
    </xf>
    <xf numFmtId="0" fontId="4" fillId="0" borderId="33" xfId="67" applyFont="1" applyFill="1" applyBorder="1" applyAlignment="1">
      <alignment horizontal="left"/>
      <protection/>
    </xf>
    <xf numFmtId="0" fontId="4" fillId="0" borderId="28" xfId="67" applyFont="1" applyFill="1" applyBorder="1" applyAlignment="1">
      <alignment horizontal="left"/>
      <protection/>
    </xf>
    <xf numFmtId="0" fontId="5" fillId="0" borderId="29" xfId="66" applyFont="1" applyFill="1" applyBorder="1" applyAlignment="1">
      <alignment horizontal="center" vertical="center"/>
      <protection/>
    </xf>
    <xf numFmtId="0" fontId="49" fillId="0" borderId="26" xfId="0" applyFont="1" applyFill="1" applyBorder="1" applyAlignment="1">
      <alignment horizontal="left" indent="1"/>
    </xf>
    <xf numFmtId="0" fontId="49" fillId="0" borderId="33" xfId="0" applyFont="1" applyFill="1" applyBorder="1" applyAlignment="1">
      <alignment horizontal="left" indent="1"/>
    </xf>
    <xf numFmtId="0" fontId="49" fillId="0" borderId="28" xfId="0" applyFont="1" applyFill="1" applyBorder="1" applyAlignment="1">
      <alignment horizontal="left" indent="1"/>
    </xf>
    <xf numFmtId="0" fontId="47" fillId="0" borderId="26" xfId="0" applyFont="1" applyBorder="1" applyAlignment="1">
      <alignment horizontal="left" indent="1"/>
    </xf>
    <xf numFmtId="0" fontId="47" fillId="0" borderId="33" xfId="0" applyFont="1" applyBorder="1" applyAlignment="1">
      <alignment horizontal="left" indent="1"/>
    </xf>
    <xf numFmtId="0" fontId="47" fillId="0" borderId="28" xfId="0" applyFont="1" applyBorder="1" applyAlignment="1">
      <alignment horizontal="left" indent="1"/>
    </xf>
    <xf numFmtId="0" fontId="4" fillId="0" borderId="34" xfId="67" applyFont="1" applyFill="1" applyBorder="1" applyAlignment="1">
      <alignment horizontal="left"/>
      <protection/>
    </xf>
    <xf numFmtId="0" fontId="4" fillId="0" borderId="19" xfId="67" applyFont="1" applyFill="1" applyBorder="1" applyAlignment="1">
      <alignment horizontal="left"/>
      <protection/>
    </xf>
    <xf numFmtId="0" fontId="4" fillId="0" borderId="35" xfId="67" applyFont="1" applyFill="1" applyBorder="1" applyAlignment="1">
      <alignment horizontal="left" vertical="top"/>
      <protection/>
    </xf>
    <xf numFmtId="0" fontId="4" fillId="0" borderId="22" xfId="67" applyFont="1" applyFill="1" applyBorder="1" applyAlignment="1">
      <alignment horizontal="left" vertical="top"/>
      <protection/>
    </xf>
    <xf numFmtId="0" fontId="4" fillId="0" borderId="35" xfId="67" applyFont="1" applyFill="1" applyBorder="1" applyAlignment="1">
      <alignment horizontal="left"/>
      <protection/>
    </xf>
    <xf numFmtId="0" fontId="4" fillId="0" borderId="22" xfId="67" applyFont="1" applyFill="1" applyBorder="1" applyAlignment="1">
      <alignment horizontal="left"/>
      <protection/>
    </xf>
    <xf numFmtId="0" fontId="4" fillId="0" borderId="36" xfId="67" applyFont="1" applyFill="1" applyBorder="1" applyAlignment="1">
      <alignment horizontal="left"/>
      <protection/>
    </xf>
    <xf numFmtId="0" fontId="4" fillId="0" borderId="16" xfId="67" applyFont="1" applyFill="1" applyBorder="1" applyAlignment="1">
      <alignment horizontal="left"/>
      <protection/>
    </xf>
    <xf numFmtId="0" fontId="3" fillId="0" borderId="17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left" indent="2"/>
    </xf>
    <xf numFmtId="0" fontId="3" fillId="0" borderId="28" xfId="0" applyFont="1" applyFill="1" applyBorder="1" applyAlignment="1">
      <alignment horizontal="left" indent="2"/>
    </xf>
    <xf numFmtId="0" fontId="49" fillId="0" borderId="2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ตรี153" xfId="55"/>
    <cellStyle name="Normal_ตรี253ทฤษฎี" xfId="56"/>
    <cellStyle name="Normal_ตรี353ทฤษฎี" xfId="57"/>
    <cellStyle name="Normal_ตัวชี้วัด (ศบก.)" xfId="58"/>
    <cellStyle name="Normal_บัณฑิต153ทฤษฎี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ปกติ_Sheet5" xfId="66"/>
    <cellStyle name="ปกติ_Sheet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61"/>
  <sheetViews>
    <sheetView tabSelected="1" view="pageBreakPreview" zoomScaleNormal="80" zoomScaleSheetLayoutView="100" workbookViewId="0" topLeftCell="A1">
      <selection activeCell="A1" sqref="A1"/>
    </sheetView>
  </sheetViews>
  <sheetFormatPr defaultColWidth="9.140625" defaultRowHeight="20.25"/>
  <cols>
    <col min="1" max="1" width="6.421875" style="1" customWidth="1"/>
    <col min="2" max="2" width="30.28125" style="1" customWidth="1"/>
    <col min="3" max="5" width="8.28125" style="3" customWidth="1"/>
    <col min="6" max="6" width="8.28125" style="15" customWidth="1"/>
    <col min="7" max="11" width="8.28125" style="3" customWidth="1"/>
    <col min="12" max="12" width="8.7109375" style="15" customWidth="1"/>
    <col min="13" max="14" width="8.7109375" style="3" customWidth="1"/>
  </cols>
  <sheetData>
    <row r="1" spans="1:14" s="1" customFormat="1" ht="24">
      <c r="A1" s="2" t="s">
        <v>47</v>
      </c>
      <c r="B1" s="2"/>
      <c r="C1" s="3"/>
      <c r="D1" s="3"/>
      <c r="E1" s="3"/>
      <c r="F1" s="15"/>
      <c r="G1" s="3"/>
      <c r="H1" s="3"/>
      <c r="I1" s="3"/>
      <c r="J1" s="3"/>
      <c r="K1" s="3"/>
      <c r="L1" s="15"/>
      <c r="M1" s="3"/>
      <c r="N1" s="3"/>
    </row>
    <row r="2" spans="2:14" s="1" customFormat="1" ht="24">
      <c r="B2" s="2" t="s">
        <v>48</v>
      </c>
      <c r="C2" s="3"/>
      <c r="D2" s="3"/>
      <c r="E2" s="3"/>
      <c r="F2" s="15"/>
      <c r="G2" s="3"/>
      <c r="H2" s="3"/>
      <c r="I2" s="3"/>
      <c r="J2" s="3"/>
      <c r="K2" s="3"/>
      <c r="L2" s="15"/>
      <c r="M2" s="3"/>
      <c r="N2" s="3"/>
    </row>
    <row r="3" spans="1:14" s="1" customFormat="1" ht="24" hidden="1">
      <c r="A3" s="2" t="s">
        <v>28</v>
      </c>
      <c r="C3" s="3"/>
      <c r="D3" s="3"/>
      <c r="E3" s="3"/>
      <c r="F3" s="15"/>
      <c r="G3" s="3"/>
      <c r="H3" s="3"/>
      <c r="I3" s="3"/>
      <c r="J3" s="3"/>
      <c r="K3" s="3"/>
      <c r="L3" s="15"/>
      <c r="M3" s="3"/>
      <c r="N3" s="3"/>
    </row>
    <row r="4" spans="3:14" s="1" customFormat="1" ht="6.75" customHeight="1">
      <c r="C4" s="3"/>
      <c r="D4" s="3"/>
      <c r="E4" s="3"/>
      <c r="F4" s="15"/>
      <c r="G4" s="3"/>
      <c r="H4" s="3"/>
      <c r="I4" s="3"/>
      <c r="J4" s="3"/>
      <c r="K4" s="3"/>
      <c r="L4" s="15"/>
      <c r="M4" s="3"/>
      <c r="N4" s="3"/>
    </row>
    <row r="5" spans="1:14" s="1" customFormat="1" ht="27.75" customHeight="1">
      <c r="A5" s="137" t="s">
        <v>34</v>
      </c>
      <c r="B5" s="140" t="s">
        <v>33</v>
      </c>
      <c r="C5" s="131" t="s">
        <v>42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</row>
    <row r="6" spans="1:14" s="1" customFormat="1" ht="24">
      <c r="A6" s="138"/>
      <c r="B6" s="141"/>
      <c r="C6" s="128" t="s">
        <v>49</v>
      </c>
      <c r="D6" s="129"/>
      <c r="E6" s="130"/>
      <c r="F6" s="128" t="s">
        <v>50</v>
      </c>
      <c r="G6" s="129"/>
      <c r="H6" s="130"/>
      <c r="I6" s="128" t="s">
        <v>51</v>
      </c>
      <c r="J6" s="129"/>
      <c r="K6" s="130"/>
      <c r="L6" s="128" t="s">
        <v>45</v>
      </c>
      <c r="M6" s="129"/>
      <c r="N6" s="130"/>
    </row>
    <row r="7" spans="1:14" s="1" customFormat="1" ht="48">
      <c r="A7" s="139"/>
      <c r="B7" s="16" t="s">
        <v>46</v>
      </c>
      <c r="C7" s="20" t="s">
        <v>43</v>
      </c>
      <c r="D7" s="18" t="s">
        <v>44</v>
      </c>
      <c r="E7" s="19" t="s">
        <v>41</v>
      </c>
      <c r="F7" s="17" t="s">
        <v>43</v>
      </c>
      <c r="G7" s="18" t="s">
        <v>44</v>
      </c>
      <c r="H7" s="19" t="s">
        <v>41</v>
      </c>
      <c r="I7" s="20" t="s">
        <v>43</v>
      </c>
      <c r="J7" s="18" t="s">
        <v>44</v>
      </c>
      <c r="K7" s="19" t="s">
        <v>41</v>
      </c>
      <c r="L7" s="17" t="s">
        <v>43</v>
      </c>
      <c r="M7" s="18" t="s">
        <v>44</v>
      </c>
      <c r="N7" s="19" t="s">
        <v>41</v>
      </c>
    </row>
    <row r="8" spans="1:14" ht="24">
      <c r="A8" s="4">
        <v>1</v>
      </c>
      <c r="B8" s="5" t="s">
        <v>0</v>
      </c>
      <c r="C8" s="26">
        <v>0</v>
      </c>
      <c r="D8" s="27">
        <v>4</v>
      </c>
      <c r="E8" s="28">
        <f>SUM(C8:D8)</f>
        <v>4</v>
      </c>
      <c r="F8" s="29" t="s">
        <v>55</v>
      </c>
      <c r="G8" s="30">
        <v>5</v>
      </c>
      <c r="H8" s="28">
        <f aca="true" t="shared" si="0" ref="H8:H47">SUM(F8:G8)</f>
        <v>5</v>
      </c>
      <c r="I8" s="31" t="s">
        <v>55</v>
      </c>
      <c r="J8" s="32">
        <v>3</v>
      </c>
      <c r="K8" s="28">
        <f aca="true" t="shared" si="1" ref="K8:K47">SUM(I8:J8)</f>
        <v>3</v>
      </c>
      <c r="L8" s="31">
        <f>SUM(C8,F8,I8)</f>
        <v>0</v>
      </c>
      <c r="M8" s="32">
        <f>SUM(D8,G8,J8)</f>
        <v>12</v>
      </c>
      <c r="N8" s="28">
        <f>SUM(E8,H8,K8)</f>
        <v>12</v>
      </c>
    </row>
    <row r="9" spans="1:14" ht="24">
      <c r="A9" s="8">
        <f>+A8+1</f>
        <v>2</v>
      </c>
      <c r="B9" s="9" t="s">
        <v>5</v>
      </c>
      <c r="C9" s="33">
        <v>0</v>
      </c>
      <c r="D9" s="34">
        <v>2</v>
      </c>
      <c r="E9" s="35">
        <f aca="true" t="shared" si="2" ref="E9:E47">SUM(C9:D9)</f>
        <v>2</v>
      </c>
      <c r="F9" s="36">
        <v>0</v>
      </c>
      <c r="G9" s="37">
        <v>2</v>
      </c>
      <c r="H9" s="35">
        <f t="shared" si="0"/>
        <v>2</v>
      </c>
      <c r="I9" s="38">
        <v>0</v>
      </c>
      <c r="J9" s="39">
        <v>2</v>
      </c>
      <c r="K9" s="35">
        <f t="shared" si="1"/>
        <v>2</v>
      </c>
      <c r="L9" s="38">
        <f aca="true" t="shared" si="3" ref="L9:L47">SUM(C9,F9,I9)</f>
        <v>0</v>
      </c>
      <c r="M9" s="39">
        <f aca="true" t="shared" si="4" ref="M9:M47">SUM(D9,G9,J9)</f>
        <v>6</v>
      </c>
      <c r="N9" s="35">
        <f aca="true" t="shared" si="5" ref="N9:N47">SUM(E9,H9,K9)</f>
        <v>6</v>
      </c>
    </row>
    <row r="10" spans="1:14" ht="24">
      <c r="A10" s="8">
        <f aca="true" t="shared" si="6" ref="A10:A16">+A9+1</f>
        <v>3</v>
      </c>
      <c r="B10" s="9" t="s">
        <v>1</v>
      </c>
      <c r="C10" s="33" t="s">
        <v>55</v>
      </c>
      <c r="D10" s="34">
        <v>5</v>
      </c>
      <c r="E10" s="35">
        <f t="shared" si="2"/>
        <v>5</v>
      </c>
      <c r="F10" s="36">
        <v>0</v>
      </c>
      <c r="G10" s="37">
        <v>3</v>
      </c>
      <c r="H10" s="35">
        <f t="shared" si="0"/>
        <v>3</v>
      </c>
      <c r="I10" s="38">
        <v>0</v>
      </c>
      <c r="J10" s="39">
        <v>4</v>
      </c>
      <c r="K10" s="35">
        <f t="shared" si="1"/>
        <v>4</v>
      </c>
      <c r="L10" s="38">
        <f t="shared" si="3"/>
        <v>0</v>
      </c>
      <c r="M10" s="39">
        <f t="shared" si="4"/>
        <v>12</v>
      </c>
      <c r="N10" s="35">
        <f t="shared" si="5"/>
        <v>12</v>
      </c>
    </row>
    <row r="11" spans="1:14" ht="24">
      <c r="A11" s="8">
        <f t="shared" si="6"/>
        <v>4</v>
      </c>
      <c r="B11" s="9" t="s">
        <v>2</v>
      </c>
      <c r="C11" s="33">
        <v>0</v>
      </c>
      <c r="D11" s="34">
        <v>4</v>
      </c>
      <c r="E11" s="35">
        <f t="shared" si="2"/>
        <v>4</v>
      </c>
      <c r="F11" s="36">
        <v>0</v>
      </c>
      <c r="G11" s="37">
        <v>7</v>
      </c>
      <c r="H11" s="35">
        <f t="shared" si="0"/>
        <v>7</v>
      </c>
      <c r="I11" s="38">
        <v>0</v>
      </c>
      <c r="J11" s="39">
        <v>6</v>
      </c>
      <c r="K11" s="35">
        <f t="shared" si="1"/>
        <v>6</v>
      </c>
      <c r="L11" s="38">
        <f t="shared" si="3"/>
        <v>0</v>
      </c>
      <c r="M11" s="39">
        <f t="shared" si="4"/>
        <v>17</v>
      </c>
      <c r="N11" s="35">
        <f t="shared" si="5"/>
        <v>17</v>
      </c>
    </row>
    <row r="12" spans="1:14" ht="24">
      <c r="A12" s="8">
        <f t="shared" si="6"/>
        <v>5</v>
      </c>
      <c r="B12" s="9" t="s">
        <v>6</v>
      </c>
      <c r="C12" s="33">
        <v>0</v>
      </c>
      <c r="D12" s="34">
        <v>0</v>
      </c>
      <c r="E12" s="35">
        <f t="shared" si="2"/>
        <v>0</v>
      </c>
      <c r="F12" s="33">
        <v>0</v>
      </c>
      <c r="G12" s="34">
        <v>0</v>
      </c>
      <c r="H12" s="35">
        <f t="shared" si="0"/>
        <v>0</v>
      </c>
      <c r="I12" s="33">
        <v>0</v>
      </c>
      <c r="J12" s="34">
        <v>2</v>
      </c>
      <c r="K12" s="35">
        <f t="shared" si="1"/>
        <v>2</v>
      </c>
      <c r="L12" s="38">
        <f t="shared" si="3"/>
        <v>0</v>
      </c>
      <c r="M12" s="39">
        <f t="shared" si="4"/>
        <v>2</v>
      </c>
      <c r="N12" s="35">
        <f t="shared" si="5"/>
        <v>2</v>
      </c>
    </row>
    <row r="13" spans="1:14" ht="24">
      <c r="A13" s="8">
        <f t="shared" si="6"/>
        <v>6</v>
      </c>
      <c r="B13" s="9" t="s">
        <v>37</v>
      </c>
      <c r="C13" s="33">
        <v>0</v>
      </c>
      <c r="D13" s="34">
        <v>2</v>
      </c>
      <c r="E13" s="35">
        <f t="shared" si="2"/>
        <v>2</v>
      </c>
      <c r="F13" s="36">
        <v>0</v>
      </c>
      <c r="G13" s="37">
        <v>2</v>
      </c>
      <c r="H13" s="35">
        <f t="shared" si="0"/>
        <v>2</v>
      </c>
      <c r="I13" s="38">
        <v>0</v>
      </c>
      <c r="J13" s="39">
        <v>3</v>
      </c>
      <c r="K13" s="35">
        <f t="shared" si="1"/>
        <v>3</v>
      </c>
      <c r="L13" s="38">
        <f t="shared" si="3"/>
        <v>0</v>
      </c>
      <c r="M13" s="39">
        <f t="shared" si="4"/>
        <v>7</v>
      </c>
      <c r="N13" s="35">
        <f t="shared" si="5"/>
        <v>7</v>
      </c>
    </row>
    <row r="14" spans="1:14" ht="24">
      <c r="A14" s="8">
        <f t="shared" si="6"/>
        <v>7</v>
      </c>
      <c r="B14" s="9" t="s">
        <v>3</v>
      </c>
      <c r="C14" s="33">
        <v>0</v>
      </c>
      <c r="D14" s="34">
        <v>4</v>
      </c>
      <c r="E14" s="35">
        <f t="shared" si="2"/>
        <v>4</v>
      </c>
      <c r="F14" s="36">
        <v>0</v>
      </c>
      <c r="G14" s="37">
        <v>3</v>
      </c>
      <c r="H14" s="35">
        <f t="shared" si="0"/>
        <v>3</v>
      </c>
      <c r="I14" s="33">
        <v>0</v>
      </c>
      <c r="J14" s="34">
        <v>8</v>
      </c>
      <c r="K14" s="35">
        <f t="shared" si="1"/>
        <v>8</v>
      </c>
      <c r="L14" s="38">
        <f t="shared" si="3"/>
        <v>0</v>
      </c>
      <c r="M14" s="39">
        <f t="shared" si="4"/>
        <v>15</v>
      </c>
      <c r="N14" s="35">
        <f t="shared" si="5"/>
        <v>15</v>
      </c>
    </row>
    <row r="15" spans="1:14" ht="24">
      <c r="A15" s="8">
        <f t="shared" si="6"/>
        <v>8</v>
      </c>
      <c r="B15" s="9" t="s">
        <v>4</v>
      </c>
      <c r="C15" s="33">
        <v>0</v>
      </c>
      <c r="D15" s="34">
        <v>5</v>
      </c>
      <c r="E15" s="35">
        <f t="shared" si="2"/>
        <v>5</v>
      </c>
      <c r="F15" s="36">
        <v>0</v>
      </c>
      <c r="G15" s="37">
        <v>5</v>
      </c>
      <c r="H15" s="35">
        <f t="shared" si="0"/>
        <v>5</v>
      </c>
      <c r="I15" s="38">
        <v>0</v>
      </c>
      <c r="J15" s="39">
        <v>6</v>
      </c>
      <c r="K15" s="35">
        <f t="shared" si="1"/>
        <v>6</v>
      </c>
      <c r="L15" s="38">
        <f t="shared" si="3"/>
        <v>0</v>
      </c>
      <c r="M15" s="39">
        <f t="shared" si="4"/>
        <v>16</v>
      </c>
      <c r="N15" s="35">
        <f t="shared" si="5"/>
        <v>16</v>
      </c>
    </row>
    <row r="16" spans="1:14" ht="24">
      <c r="A16" s="6">
        <f t="shared" si="6"/>
        <v>9</v>
      </c>
      <c r="B16" s="10" t="s">
        <v>36</v>
      </c>
      <c r="C16" s="40" t="s">
        <v>55</v>
      </c>
      <c r="D16" s="41">
        <v>2</v>
      </c>
      <c r="E16" s="42">
        <f t="shared" si="2"/>
        <v>2</v>
      </c>
      <c r="F16" s="43">
        <v>0</v>
      </c>
      <c r="G16" s="44">
        <v>2</v>
      </c>
      <c r="H16" s="42">
        <f t="shared" si="0"/>
        <v>2</v>
      </c>
      <c r="I16" s="45">
        <v>0</v>
      </c>
      <c r="J16" s="46">
        <v>3</v>
      </c>
      <c r="K16" s="42">
        <f t="shared" si="1"/>
        <v>3</v>
      </c>
      <c r="L16" s="45">
        <f t="shared" si="3"/>
        <v>0</v>
      </c>
      <c r="M16" s="46">
        <f t="shared" si="4"/>
        <v>7</v>
      </c>
      <c r="N16" s="42">
        <f t="shared" si="5"/>
        <v>7</v>
      </c>
    </row>
    <row r="17" spans="1:14" s="1" customFormat="1" ht="24">
      <c r="A17" s="134" t="s">
        <v>29</v>
      </c>
      <c r="B17" s="135"/>
      <c r="C17" s="47">
        <f>SUM(C8:C16)</f>
        <v>0</v>
      </c>
      <c r="D17" s="48">
        <f>SUM(D8:D16)</f>
        <v>28</v>
      </c>
      <c r="E17" s="49">
        <f t="shared" si="2"/>
        <v>28</v>
      </c>
      <c r="F17" s="47">
        <f>SUM(F8:F16)</f>
        <v>0</v>
      </c>
      <c r="G17" s="48">
        <f>SUM(G8:G16)</f>
        <v>29</v>
      </c>
      <c r="H17" s="49">
        <f t="shared" si="0"/>
        <v>29</v>
      </c>
      <c r="I17" s="47">
        <f>SUM(I8:I16)</f>
        <v>0</v>
      </c>
      <c r="J17" s="48">
        <f>SUM(J8:J16)</f>
        <v>37</v>
      </c>
      <c r="K17" s="49">
        <f t="shared" si="1"/>
        <v>37</v>
      </c>
      <c r="L17" s="47">
        <f t="shared" si="3"/>
        <v>0</v>
      </c>
      <c r="M17" s="48">
        <f t="shared" si="4"/>
        <v>94</v>
      </c>
      <c r="N17" s="49">
        <f t="shared" si="5"/>
        <v>94</v>
      </c>
    </row>
    <row r="18" spans="1:14" ht="24">
      <c r="A18" s="4">
        <f>+A16+1</f>
        <v>10</v>
      </c>
      <c r="B18" s="5" t="s">
        <v>52</v>
      </c>
      <c r="C18" s="26" t="s">
        <v>55</v>
      </c>
      <c r="D18" s="27">
        <v>8</v>
      </c>
      <c r="E18" s="28">
        <f t="shared" si="2"/>
        <v>8</v>
      </c>
      <c r="F18" s="29">
        <v>0</v>
      </c>
      <c r="G18" s="30">
        <v>6</v>
      </c>
      <c r="H18" s="28">
        <f t="shared" si="0"/>
        <v>6</v>
      </c>
      <c r="I18" s="31">
        <v>0</v>
      </c>
      <c r="J18" s="32">
        <v>7</v>
      </c>
      <c r="K18" s="28">
        <f t="shared" si="1"/>
        <v>7</v>
      </c>
      <c r="L18" s="31">
        <f t="shared" si="3"/>
        <v>0</v>
      </c>
      <c r="M18" s="32">
        <f t="shared" si="4"/>
        <v>21</v>
      </c>
      <c r="N18" s="28">
        <f t="shared" si="5"/>
        <v>21</v>
      </c>
    </row>
    <row r="19" spans="1:14" ht="24">
      <c r="A19" s="8">
        <f>+A18+1</f>
        <v>11</v>
      </c>
      <c r="B19" s="9" t="s">
        <v>7</v>
      </c>
      <c r="C19" s="33">
        <v>0</v>
      </c>
      <c r="D19" s="34">
        <v>6</v>
      </c>
      <c r="E19" s="35">
        <f t="shared" si="2"/>
        <v>6</v>
      </c>
      <c r="F19" s="36">
        <v>0</v>
      </c>
      <c r="G19" s="37">
        <v>3</v>
      </c>
      <c r="H19" s="35">
        <f t="shared" si="0"/>
        <v>3</v>
      </c>
      <c r="I19" s="38">
        <v>0</v>
      </c>
      <c r="J19" s="39">
        <v>6</v>
      </c>
      <c r="K19" s="35">
        <f t="shared" si="1"/>
        <v>6</v>
      </c>
      <c r="L19" s="38">
        <f t="shared" si="3"/>
        <v>0</v>
      </c>
      <c r="M19" s="39">
        <f t="shared" si="4"/>
        <v>15</v>
      </c>
      <c r="N19" s="35">
        <f t="shared" si="5"/>
        <v>15</v>
      </c>
    </row>
    <row r="20" spans="1:14" ht="24">
      <c r="A20" s="6">
        <f>+A19+1</f>
        <v>12</v>
      </c>
      <c r="B20" s="7" t="s">
        <v>8</v>
      </c>
      <c r="C20" s="40">
        <v>0</v>
      </c>
      <c r="D20" s="41">
        <v>7</v>
      </c>
      <c r="E20" s="42">
        <f t="shared" si="2"/>
        <v>7</v>
      </c>
      <c r="F20" s="43">
        <v>0</v>
      </c>
      <c r="G20" s="44">
        <v>3</v>
      </c>
      <c r="H20" s="42">
        <f t="shared" si="0"/>
        <v>3</v>
      </c>
      <c r="I20" s="45">
        <v>0</v>
      </c>
      <c r="J20" s="46">
        <v>0</v>
      </c>
      <c r="K20" s="42">
        <f t="shared" si="1"/>
        <v>0</v>
      </c>
      <c r="L20" s="45">
        <f t="shared" si="3"/>
        <v>0</v>
      </c>
      <c r="M20" s="46">
        <f t="shared" si="4"/>
        <v>10</v>
      </c>
      <c r="N20" s="42">
        <f t="shared" si="5"/>
        <v>10</v>
      </c>
    </row>
    <row r="21" spans="1:14" s="1" customFormat="1" ht="24">
      <c r="A21" s="134" t="s">
        <v>31</v>
      </c>
      <c r="B21" s="135"/>
      <c r="C21" s="47">
        <f>SUM(C18:C20)</f>
        <v>0</v>
      </c>
      <c r="D21" s="48">
        <f>SUM(D18:D20)</f>
        <v>21</v>
      </c>
      <c r="E21" s="49">
        <f t="shared" si="2"/>
        <v>21</v>
      </c>
      <c r="F21" s="47">
        <f>SUM(F18:F20)</f>
        <v>0</v>
      </c>
      <c r="G21" s="48">
        <f>SUM(G18:G20)</f>
        <v>12</v>
      </c>
      <c r="H21" s="49">
        <f t="shared" si="0"/>
        <v>12</v>
      </c>
      <c r="I21" s="47">
        <f>SUM(I18:I20)</f>
        <v>0</v>
      </c>
      <c r="J21" s="48">
        <f>SUM(J18:J20)</f>
        <v>13</v>
      </c>
      <c r="K21" s="49">
        <f t="shared" si="1"/>
        <v>13</v>
      </c>
      <c r="L21" s="47">
        <f t="shared" si="3"/>
        <v>0</v>
      </c>
      <c r="M21" s="48">
        <f t="shared" si="4"/>
        <v>46</v>
      </c>
      <c r="N21" s="49">
        <f t="shared" si="5"/>
        <v>46</v>
      </c>
    </row>
    <row r="22" spans="1:14" ht="24">
      <c r="A22" s="4">
        <f>+A20+1</f>
        <v>13</v>
      </c>
      <c r="B22" s="5" t="s">
        <v>9</v>
      </c>
      <c r="C22" s="26">
        <v>0</v>
      </c>
      <c r="D22" s="27">
        <v>4</v>
      </c>
      <c r="E22" s="28">
        <f t="shared" si="2"/>
        <v>4</v>
      </c>
      <c r="F22" s="26">
        <v>0</v>
      </c>
      <c r="G22" s="27">
        <v>7</v>
      </c>
      <c r="H22" s="50">
        <f t="shared" si="0"/>
        <v>7</v>
      </c>
      <c r="I22" s="26">
        <v>0</v>
      </c>
      <c r="J22" s="27">
        <v>5</v>
      </c>
      <c r="K22" s="50">
        <f t="shared" si="1"/>
        <v>5</v>
      </c>
      <c r="L22" s="31">
        <f t="shared" si="3"/>
        <v>0</v>
      </c>
      <c r="M22" s="32">
        <f t="shared" si="4"/>
        <v>16</v>
      </c>
      <c r="N22" s="28">
        <f t="shared" si="5"/>
        <v>16</v>
      </c>
    </row>
    <row r="23" spans="1:14" ht="24">
      <c r="A23" s="8">
        <f>+A22+1</f>
        <v>14</v>
      </c>
      <c r="B23" s="9" t="s">
        <v>10</v>
      </c>
      <c r="C23" s="33">
        <v>0</v>
      </c>
      <c r="D23" s="34">
        <v>9</v>
      </c>
      <c r="E23" s="35">
        <f t="shared" si="2"/>
        <v>9</v>
      </c>
      <c r="F23" s="36">
        <v>0</v>
      </c>
      <c r="G23" s="37">
        <v>4</v>
      </c>
      <c r="H23" s="51">
        <f t="shared" si="0"/>
        <v>4</v>
      </c>
      <c r="I23" s="38">
        <v>0</v>
      </c>
      <c r="J23" s="39">
        <v>7</v>
      </c>
      <c r="K23" s="51">
        <f t="shared" si="1"/>
        <v>7</v>
      </c>
      <c r="L23" s="38">
        <f t="shared" si="3"/>
        <v>0</v>
      </c>
      <c r="M23" s="39">
        <f t="shared" si="4"/>
        <v>20</v>
      </c>
      <c r="N23" s="35">
        <f t="shared" si="5"/>
        <v>20</v>
      </c>
    </row>
    <row r="24" spans="1:14" ht="24">
      <c r="A24" s="8">
        <f>+A23+1</f>
        <v>15</v>
      </c>
      <c r="B24" s="9" t="s">
        <v>27</v>
      </c>
      <c r="C24" s="33">
        <v>0</v>
      </c>
      <c r="D24" s="34">
        <v>5</v>
      </c>
      <c r="E24" s="35">
        <f t="shared" si="2"/>
        <v>5</v>
      </c>
      <c r="F24" s="36">
        <v>0</v>
      </c>
      <c r="G24" s="37">
        <v>6</v>
      </c>
      <c r="H24" s="51">
        <f t="shared" si="0"/>
        <v>6</v>
      </c>
      <c r="I24" s="38">
        <v>0</v>
      </c>
      <c r="J24" s="39">
        <v>9</v>
      </c>
      <c r="K24" s="51">
        <f t="shared" si="1"/>
        <v>9</v>
      </c>
      <c r="L24" s="38">
        <f t="shared" si="3"/>
        <v>0</v>
      </c>
      <c r="M24" s="39">
        <f t="shared" si="4"/>
        <v>20</v>
      </c>
      <c r="N24" s="35">
        <f t="shared" si="5"/>
        <v>20</v>
      </c>
    </row>
    <row r="25" spans="1:14" s="1" customFormat="1" ht="24">
      <c r="A25" s="6">
        <f>+A24+1</f>
        <v>16</v>
      </c>
      <c r="B25" s="10" t="s">
        <v>11</v>
      </c>
      <c r="C25" s="40">
        <v>0</v>
      </c>
      <c r="D25" s="41">
        <v>3</v>
      </c>
      <c r="E25" s="42">
        <f t="shared" si="2"/>
        <v>3</v>
      </c>
      <c r="F25" s="43">
        <v>0</v>
      </c>
      <c r="G25" s="44">
        <v>3</v>
      </c>
      <c r="H25" s="52">
        <f t="shared" si="0"/>
        <v>3</v>
      </c>
      <c r="I25" s="45">
        <v>0</v>
      </c>
      <c r="J25" s="46">
        <v>2</v>
      </c>
      <c r="K25" s="52">
        <f t="shared" si="1"/>
        <v>2</v>
      </c>
      <c r="L25" s="45">
        <f t="shared" si="3"/>
        <v>0</v>
      </c>
      <c r="M25" s="46">
        <f t="shared" si="4"/>
        <v>8</v>
      </c>
      <c r="N25" s="42">
        <f t="shared" si="5"/>
        <v>8</v>
      </c>
    </row>
    <row r="26" spans="1:14" ht="24">
      <c r="A26" s="134" t="s">
        <v>30</v>
      </c>
      <c r="B26" s="135"/>
      <c r="C26" s="47">
        <f>SUM(C22:C25)</f>
        <v>0</v>
      </c>
      <c r="D26" s="48">
        <f>SUM(D22:D25)</f>
        <v>21</v>
      </c>
      <c r="E26" s="49">
        <f t="shared" si="2"/>
        <v>21</v>
      </c>
      <c r="F26" s="47">
        <f>SUM(F22:F25)</f>
        <v>0</v>
      </c>
      <c r="G26" s="48">
        <f>SUM(G22:G25)</f>
        <v>20</v>
      </c>
      <c r="H26" s="49">
        <f t="shared" si="0"/>
        <v>20</v>
      </c>
      <c r="I26" s="47">
        <f>SUM(I22:I25)</f>
        <v>0</v>
      </c>
      <c r="J26" s="48">
        <f>SUM(J22:J25)</f>
        <v>23</v>
      </c>
      <c r="K26" s="49">
        <f t="shared" si="1"/>
        <v>23</v>
      </c>
      <c r="L26" s="47">
        <f t="shared" si="3"/>
        <v>0</v>
      </c>
      <c r="M26" s="48">
        <f t="shared" si="4"/>
        <v>64</v>
      </c>
      <c r="N26" s="49">
        <f t="shared" si="5"/>
        <v>64</v>
      </c>
    </row>
    <row r="27" spans="1:16" ht="24">
      <c r="A27" s="4">
        <f>+A25+1</f>
        <v>17</v>
      </c>
      <c r="B27" s="11" t="s">
        <v>12</v>
      </c>
      <c r="C27" s="26">
        <v>0</v>
      </c>
      <c r="D27" s="27">
        <v>4</v>
      </c>
      <c r="E27" s="28">
        <f t="shared" si="2"/>
        <v>4</v>
      </c>
      <c r="F27" s="29">
        <v>0</v>
      </c>
      <c r="G27" s="30">
        <v>4</v>
      </c>
      <c r="H27" s="28">
        <f t="shared" si="0"/>
        <v>4</v>
      </c>
      <c r="I27" s="31">
        <v>0</v>
      </c>
      <c r="J27" s="32">
        <v>5</v>
      </c>
      <c r="K27" s="28">
        <f t="shared" si="1"/>
        <v>5</v>
      </c>
      <c r="L27" s="31">
        <f t="shared" si="3"/>
        <v>0</v>
      </c>
      <c r="M27" s="32">
        <f t="shared" si="4"/>
        <v>13</v>
      </c>
      <c r="N27" s="28">
        <f t="shared" si="5"/>
        <v>13</v>
      </c>
    </row>
    <row r="28" spans="1:14" ht="24">
      <c r="A28" s="8">
        <f>+A27+1</f>
        <v>18</v>
      </c>
      <c r="B28" s="14" t="s">
        <v>13</v>
      </c>
      <c r="C28" s="33">
        <v>0</v>
      </c>
      <c r="D28" s="34">
        <v>3</v>
      </c>
      <c r="E28" s="35">
        <f t="shared" si="2"/>
        <v>3</v>
      </c>
      <c r="F28" s="36">
        <v>0</v>
      </c>
      <c r="G28" s="37">
        <v>4</v>
      </c>
      <c r="H28" s="35">
        <f t="shared" si="0"/>
        <v>4</v>
      </c>
      <c r="I28" s="38">
        <v>0</v>
      </c>
      <c r="J28" s="39">
        <v>1</v>
      </c>
      <c r="K28" s="35">
        <f t="shared" si="1"/>
        <v>1</v>
      </c>
      <c r="L28" s="38">
        <f t="shared" si="3"/>
        <v>0</v>
      </c>
      <c r="M28" s="39">
        <f t="shared" si="4"/>
        <v>8</v>
      </c>
      <c r="N28" s="35">
        <f t="shared" si="5"/>
        <v>8</v>
      </c>
    </row>
    <row r="29" spans="1:14" ht="24">
      <c r="A29" s="8">
        <f aca="true" t="shared" si="7" ref="A29:A43">+A28+1</f>
        <v>19</v>
      </c>
      <c r="B29" s="14" t="s">
        <v>14</v>
      </c>
      <c r="C29" s="33">
        <v>0</v>
      </c>
      <c r="D29" s="34">
        <v>7</v>
      </c>
      <c r="E29" s="35">
        <f t="shared" si="2"/>
        <v>7</v>
      </c>
      <c r="F29" s="36">
        <v>0</v>
      </c>
      <c r="G29" s="37">
        <v>7</v>
      </c>
      <c r="H29" s="35">
        <f t="shared" si="0"/>
        <v>7</v>
      </c>
      <c r="I29" s="38">
        <v>0</v>
      </c>
      <c r="J29" s="39">
        <v>6</v>
      </c>
      <c r="K29" s="35">
        <f t="shared" si="1"/>
        <v>6</v>
      </c>
      <c r="L29" s="38">
        <f t="shared" si="3"/>
        <v>0</v>
      </c>
      <c r="M29" s="39">
        <f t="shared" si="4"/>
        <v>20</v>
      </c>
      <c r="N29" s="35">
        <f t="shared" si="5"/>
        <v>20</v>
      </c>
    </row>
    <row r="30" spans="1:14" ht="24">
      <c r="A30" s="8">
        <f t="shared" si="7"/>
        <v>20</v>
      </c>
      <c r="B30" s="14" t="s">
        <v>15</v>
      </c>
      <c r="C30" s="33">
        <v>0</v>
      </c>
      <c r="D30" s="34">
        <v>5</v>
      </c>
      <c r="E30" s="35">
        <f t="shared" si="2"/>
        <v>5</v>
      </c>
      <c r="F30" s="36">
        <v>0</v>
      </c>
      <c r="G30" s="37">
        <v>3</v>
      </c>
      <c r="H30" s="35">
        <f t="shared" si="0"/>
        <v>3</v>
      </c>
      <c r="I30" s="38">
        <v>0</v>
      </c>
      <c r="J30" s="39">
        <v>2</v>
      </c>
      <c r="K30" s="35">
        <f t="shared" si="1"/>
        <v>2</v>
      </c>
      <c r="L30" s="38">
        <f t="shared" si="3"/>
        <v>0</v>
      </c>
      <c r="M30" s="39">
        <f t="shared" si="4"/>
        <v>10</v>
      </c>
      <c r="N30" s="35">
        <f t="shared" si="5"/>
        <v>10</v>
      </c>
    </row>
    <row r="31" spans="1:14" ht="24">
      <c r="A31" s="8">
        <f t="shared" si="7"/>
        <v>21</v>
      </c>
      <c r="B31" s="14" t="s">
        <v>16</v>
      </c>
      <c r="C31" s="33">
        <v>0</v>
      </c>
      <c r="D31" s="34">
        <v>5</v>
      </c>
      <c r="E31" s="35">
        <f t="shared" si="2"/>
        <v>5</v>
      </c>
      <c r="F31" s="36">
        <v>0</v>
      </c>
      <c r="G31" s="37">
        <v>5</v>
      </c>
      <c r="H31" s="35">
        <f t="shared" si="0"/>
        <v>5</v>
      </c>
      <c r="I31" s="38">
        <v>0</v>
      </c>
      <c r="J31" s="39">
        <v>5</v>
      </c>
      <c r="K31" s="35">
        <f t="shared" si="1"/>
        <v>5</v>
      </c>
      <c r="L31" s="38">
        <f t="shared" si="3"/>
        <v>0</v>
      </c>
      <c r="M31" s="39">
        <f t="shared" si="4"/>
        <v>15</v>
      </c>
      <c r="N31" s="35">
        <f t="shared" si="5"/>
        <v>15</v>
      </c>
    </row>
    <row r="32" spans="1:14" ht="24">
      <c r="A32" s="8">
        <f t="shared" si="7"/>
        <v>22</v>
      </c>
      <c r="B32" s="14" t="s">
        <v>17</v>
      </c>
      <c r="C32" s="33">
        <v>0</v>
      </c>
      <c r="D32" s="34">
        <v>3</v>
      </c>
      <c r="E32" s="35">
        <f t="shared" si="2"/>
        <v>3</v>
      </c>
      <c r="F32" s="36">
        <v>0</v>
      </c>
      <c r="G32" s="37">
        <v>3</v>
      </c>
      <c r="H32" s="35">
        <f t="shared" si="0"/>
        <v>3</v>
      </c>
      <c r="I32" s="38">
        <v>0</v>
      </c>
      <c r="J32" s="39">
        <v>3</v>
      </c>
      <c r="K32" s="35">
        <f t="shared" si="1"/>
        <v>3</v>
      </c>
      <c r="L32" s="38">
        <f t="shared" si="3"/>
        <v>0</v>
      </c>
      <c r="M32" s="39">
        <f t="shared" si="4"/>
        <v>9</v>
      </c>
      <c r="N32" s="35">
        <f t="shared" si="5"/>
        <v>9</v>
      </c>
    </row>
    <row r="33" spans="1:14" ht="24">
      <c r="A33" s="8">
        <f t="shared" si="7"/>
        <v>23</v>
      </c>
      <c r="B33" s="14" t="s">
        <v>18</v>
      </c>
      <c r="C33" s="33">
        <v>0</v>
      </c>
      <c r="D33" s="34">
        <v>7</v>
      </c>
      <c r="E33" s="35">
        <f t="shared" si="2"/>
        <v>7</v>
      </c>
      <c r="F33" s="36">
        <v>0</v>
      </c>
      <c r="G33" s="37">
        <v>7</v>
      </c>
      <c r="H33" s="35">
        <f t="shared" si="0"/>
        <v>7</v>
      </c>
      <c r="I33" s="38">
        <v>0</v>
      </c>
      <c r="J33" s="39">
        <v>1</v>
      </c>
      <c r="K33" s="35">
        <f t="shared" si="1"/>
        <v>1</v>
      </c>
      <c r="L33" s="38">
        <f t="shared" si="3"/>
        <v>0</v>
      </c>
      <c r="M33" s="39">
        <f t="shared" si="4"/>
        <v>15</v>
      </c>
      <c r="N33" s="35">
        <f t="shared" si="5"/>
        <v>15</v>
      </c>
    </row>
    <row r="34" spans="1:14" ht="24">
      <c r="A34" s="8">
        <f t="shared" si="7"/>
        <v>24</v>
      </c>
      <c r="B34" s="14" t="s">
        <v>19</v>
      </c>
      <c r="C34" s="33">
        <v>0</v>
      </c>
      <c r="D34" s="34">
        <v>3</v>
      </c>
      <c r="E34" s="35">
        <f t="shared" si="2"/>
        <v>3</v>
      </c>
      <c r="F34" s="36">
        <v>0</v>
      </c>
      <c r="G34" s="37">
        <v>5</v>
      </c>
      <c r="H34" s="35">
        <f t="shared" si="0"/>
        <v>5</v>
      </c>
      <c r="I34" s="38">
        <v>0</v>
      </c>
      <c r="J34" s="39">
        <v>4</v>
      </c>
      <c r="K34" s="35">
        <f t="shared" si="1"/>
        <v>4</v>
      </c>
      <c r="L34" s="38">
        <f t="shared" si="3"/>
        <v>0</v>
      </c>
      <c r="M34" s="39">
        <f t="shared" si="4"/>
        <v>12</v>
      </c>
      <c r="N34" s="35">
        <f t="shared" si="5"/>
        <v>12</v>
      </c>
    </row>
    <row r="35" spans="1:14" ht="24">
      <c r="A35" s="8">
        <f t="shared" si="7"/>
        <v>25</v>
      </c>
      <c r="B35" s="14" t="s">
        <v>20</v>
      </c>
      <c r="C35" s="33">
        <v>0</v>
      </c>
      <c r="D35" s="34">
        <v>1</v>
      </c>
      <c r="E35" s="35">
        <f t="shared" si="2"/>
        <v>1</v>
      </c>
      <c r="F35" s="36">
        <v>0</v>
      </c>
      <c r="G35" s="37">
        <v>0</v>
      </c>
      <c r="H35" s="35">
        <f t="shared" si="0"/>
        <v>0</v>
      </c>
      <c r="I35" s="38">
        <v>0</v>
      </c>
      <c r="J35" s="39">
        <v>1</v>
      </c>
      <c r="K35" s="35">
        <f t="shared" si="1"/>
        <v>1</v>
      </c>
      <c r="L35" s="38">
        <f t="shared" si="3"/>
        <v>0</v>
      </c>
      <c r="M35" s="39">
        <f t="shared" si="4"/>
        <v>2</v>
      </c>
      <c r="N35" s="35">
        <f t="shared" si="5"/>
        <v>2</v>
      </c>
    </row>
    <row r="36" spans="1:14" ht="24">
      <c r="A36" s="8">
        <f t="shared" si="7"/>
        <v>26</v>
      </c>
      <c r="B36" s="14" t="s">
        <v>21</v>
      </c>
      <c r="C36" s="33">
        <v>0</v>
      </c>
      <c r="D36" s="34">
        <v>3</v>
      </c>
      <c r="E36" s="35">
        <f t="shared" si="2"/>
        <v>3</v>
      </c>
      <c r="F36" s="36">
        <v>0</v>
      </c>
      <c r="G36" s="37">
        <v>0</v>
      </c>
      <c r="H36" s="35">
        <f t="shared" si="0"/>
        <v>0</v>
      </c>
      <c r="I36" s="38">
        <v>0</v>
      </c>
      <c r="J36" s="39">
        <v>2</v>
      </c>
      <c r="K36" s="35">
        <f t="shared" si="1"/>
        <v>2</v>
      </c>
      <c r="L36" s="38">
        <f t="shared" si="3"/>
        <v>0</v>
      </c>
      <c r="M36" s="39">
        <f t="shared" si="4"/>
        <v>5</v>
      </c>
      <c r="N36" s="35">
        <f t="shared" si="5"/>
        <v>5</v>
      </c>
    </row>
    <row r="37" spans="1:14" ht="24">
      <c r="A37" s="8">
        <f t="shared" si="7"/>
        <v>27</v>
      </c>
      <c r="B37" s="14" t="s">
        <v>22</v>
      </c>
      <c r="C37" s="33">
        <v>0</v>
      </c>
      <c r="D37" s="34">
        <v>4</v>
      </c>
      <c r="E37" s="35">
        <f t="shared" si="2"/>
        <v>4</v>
      </c>
      <c r="F37" s="36">
        <v>0</v>
      </c>
      <c r="G37" s="37">
        <v>3</v>
      </c>
      <c r="H37" s="35">
        <f t="shared" si="0"/>
        <v>3</v>
      </c>
      <c r="I37" s="38">
        <v>0</v>
      </c>
      <c r="J37" s="39">
        <v>2</v>
      </c>
      <c r="K37" s="35">
        <f t="shared" si="1"/>
        <v>2</v>
      </c>
      <c r="L37" s="38">
        <f t="shared" si="3"/>
        <v>0</v>
      </c>
      <c r="M37" s="39">
        <f t="shared" si="4"/>
        <v>9</v>
      </c>
      <c r="N37" s="35">
        <f t="shared" si="5"/>
        <v>9</v>
      </c>
    </row>
    <row r="38" spans="1:14" ht="24">
      <c r="A38" s="8">
        <f t="shared" si="7"/>
        <v>28</v>
      </c>
      <c r="B38" s="14" t="s">
        <v>23</v>
      </c>
      <c r="C38" s="33">
        <v>0</v>
      </c>
      <c r="D38" s="34">
        <v>11</v>
      </c>
      <c r="E38" s="35">
        <f t="shared" si="2"/>
        <v>11</v>
      </c>
      <c r="F38" s="36">
        <v>0</v>
      </c>
      <c r="G38" s="37">
        <v>7</v>
      </c>
      <c r="H38" s="35">
        <f t="shared" si="0"/>
        <v>7</v>
      </c>
      <c r="I38" s="38">
        <v>0</v>
      </c>
      <c r="J38" s="39">
        <v>7</v>
      </c>
      <c r="K38" s="35">
        <f t="shared" si="1"/>
        <v>7</v>
      </c>
      <c r="L38" s="38">
        <f t="shared" si="3"/>
        <v>0</v>
      </c>
      <c r="M38" s="39">
        <f t="shared" si="4"/>
        <v>25</v>
      </c>
      <c r="N38" s="35">
        <f t="shared" si="5"/>
        <v>25</v>
      </c>
    </row>
    <row r="39" spans="1:14" ht="24">
      <c r="A39" s="8">
        <f t="shared" si="7"/>
        <v>29</v>
      </c>
      <c r="B39" s="14" t="s">
        <v>24</v>
      </c>
      <c r="C39" s="33">
        <v>0</v>
      </c>
      <c r="D39" s="34">
        <v>6</v>
      </c>
      <c r="E39" s="35">
        <f t="shared" si="2"/>
        <v>6</v>
      </c>
      <c r="F39" s="36">
        <v>0</v>
      </c>
      <c r="G39" s="37">
        <v>0</v>
      </c>
      <c r="H39" s="35">
        <f t="shared" si="0"/>
        <v>0</v>
      </c>
      <c r="I39" s="38">
        <v>0</v>
      </c>
      <c r="J39" s="39">
        <v>0</v>
      </c>
      <c r="K39" s="35">
        <f t="shared" si="1"/>
        <v>0</v>
      </c>
      <c r="L39" s="38">
        <f t="shared" si="3"/>
        <v>0</v>
      </c>
      <c r="M39" s="39">
        <f t="shared" si="4"/>
        <v>6</v>
      </c>
      <c r="N39" s="35">
        <f t="shared" si="5"/>
        <v>6</v>
      </c>
    </row>
    <row r="40" spans="1:14" ht="24">
      <c r="A40" s="8">
        <f t="shared" si="7"/>
        <v>30</v>
      </c>
      <c r="B40" s="14" t="s">
        <v>25</v>
      </c>
      <c r="C40" s="33">
        <v>0</v>
      </c>
      <c r="D40" s="34">
        <v>0</v>
      </c>
      <c r="E40" s="35">
        <f t="shared" si="2"/>
        <v>0</v>
      </c>
      <c r="F40" s="36">
        <v>0</v>
      </c>
      <c r="G40" s="37">
        <v>0</v>
      </c>
      <c r="H40" s="35">
        <f t="shared" si="0"/>
        <v>0</v>
      </c>
      <c r="I40" s="38">
        <v>0</v>
      </c>
      <c r="J40" s="39">
        <v>0</v>
      </c>
      <c r="K40" s="35">
        <f t="shared" si="1"/>
        <v>0</v>
      </c>
      <c r="L40" s="38">
        <f t="shared" si="3"/>
        <v>0</v>
      </c>
      <c r="M40" s="39">
        <f t="shared" si="4"/>
        <v>0</v>
      </c>
      <c r="N40" s="35">
        <f t="shared" si="5"/>
        <v>0</v>
      </c>
    </row>
    <row r="41" spans="1:14" ht="24">
      <c r="A41" s="8">
        <f t="shared" si="7"/>
        <v>31</v>
      </c>
      <c r="B41" s="14" t="s">
        <v>26</v>
      </c>
      <c r="C41" s="33">
        <v>0</v>
      </c>
      <c r="D41" s="34">
        <v>6</v>
      </c>
      <c r="E41" s="35">
        <f t="shared" si="2"/>
        <v>6</v>
      </c>
      <c r="F41" s="36">
        <v>0</v>
      </c>
      <c r="G41" s="37">
        <v>5</v>
      </c>
      <c r="H41" s="35">
        <f t="shared" si="0"/>
        <v>5</v>
      </c>
      <c r="I41" s="38">
        <v>0</v>
      </c>
      <c r="J41" s="39">
        <v>4</v>
      </c>
      <c r="K41" s="35">
        <f t="shared" si="1"/>
        <v>4</v>
      </c>
      <c r="L41" s="38">
        <f t="shared" si="3"/>
        <v>0</v>
      </c>
      <c r="M41" s="39">
        <f t="shared" si="4"/>
        <v>15</v>
      </c>
      <c r="N41" s="35">
        <f t="shared" si="5"/>
        <v>15</v>
      </c>
    </row>
    <row r="42" spans="1:14" ht="24">
      <c r="A42" s="8">
        <f t="shared" si="7"/>
        <v>32</v>
      </c>
      <c r="B42" s="14" t="s">
        <v>38</v>
      </c>
      <c r="C42" s="33">
        <v>0</v>
      </c>
      <c r="D42" s="34">
        <v>4</v>
      </c>
      <c r="E42" s="35">
        <f t="shared" si="2"/>
        <v>4</v>
      </c>
      <c r="F42" s="36">
        <v>0</v>
      </c>
      <c r="G42" s="37">
        <v>5</v>
      </c>
      <c r="H42" s="35">
        <f t="shared" si="0"/>
        <v>5</v>
      </c>
      <c r="I42" s="38">
        <v>0</v>
      </c>
      <c r="J42" s="39">
        <v>4</v>
      </c>
      <c r="K42" s="35">
        <f t="shared" si="1"/>
        <v>4</v>
      </c>
      <c r="L42" s="38">
        <f t="shared" si="3"/>
        <v>0</v>
      </c>
      <c r="M42" s="39">
        <f t="shared" si="4"/>
        <v>13</v>
      </c>
      <c r="N42" s="35">
        <f t="shared" si="5"/>
        <v>13</v>
      </c>
    </row>
    <row r="43" spans="1:14" s="1" customFormat="1" ht="48">
      <c r="A43" s="12">
        <f t="shared" si="7"/>
        <v>33</v>
      </c>
      <c r="B43" s="13" t="s">
        <v>39</v>
      </c>
      <c r="C43" s="63">
        <v>0</v>
      </c>
      <c r="D43" s="64">
        <v>4</v>
      </c>
      <c r="E43" s="65">
        <f t="shared" si="2"/>
        <v>4</v>
      </c>
      <c r="F43" s="66">
        <v>0</v>
      </c>
      <c r="G43" s="67">
        <v>4</v>
      </c>
      <c r="H43" s="65">
        <f t="shared" si="0"/>
        <v>4</v>
      </c>
      <c r="I43" s="68">
        <v>0</v>
      </c>
      <c r="J43" s="69">
        <v>5</v>
      </c>
      <c r="K43" s="65">
        <f t="shared" si="1"/>
        <v>5</v>
      </c>
      <c r="L43" s="68">
        <f t="shared" si="3"/>
        <v>0</v>
      </c>
      <c r="M43" s="69">
        <f t="shared" si="4"/>
        <v>13</v>
      </c>
      <c r="N43" s="65">
        <f t="shared" si="5"/>
        <v>13</v>
      </c>
    </row>
    <row r="44" spans="1:16" ht="24">
      <c r="A44" s="134" t="s">
        <v>32</v>
      </c>
      <c r="B44" s="135"/>
      <c r="C44" s="47">
        <f>SUM(C27:C43)</f>
        <v>0</v>
      </c>
      <c r="D44" s="48">
        <f>SUM(D27:D43)</f>
        <v>76</v>
      </c>
      <c r="E44" s="49">
        <f t="shared" si="2"/>
        <v>76</v>
      </c>
      <c r="F44" s="47">
        <f>SUM(F27:F43)</f>
        <v>0</v>
      </c>
      <c r="G44" s="48">
        <f>SUM(G27:G43)</f>
        <v>62</v>
      </c>
      <c r="H44" s="49">
        <f t="shared" si="0"/>
        <v>62</v>
      </c>
      <c r="I44" s="47">
        <f>SUM(I27:I43)</f>
        <v>0</v>
      </c>
      <c r="J44" s="48">
        <f>SUM(J27:J43)</f>
        <v>52</v>
      </c>
      <c r="K44" s="49">
        <f t="shared" si="1"/>
        <v>52</v>
      </c>
      <c r="L44" s="47">
        <f t="shared" si="3"/>
        <v>0</v>
      </c>
      <c r="M44" s="48">
        <f t="shared" si="4"/>
        <v>190</v>
      </c>
      <c r="N44" s="49">
        <f t="shared" si="5"/>
        <v>190</v>
      </c>
      <c r="P44" s="21"/>
    </row>
    <row r="45" spans="1:14" ht="24">
      <c r="A45" s="12">
        <f>A43+1</f>
        <v>34</v>
      </c>
      <c r="B45" s="70" t="s">
        <v>53</v>
      </c>
      <c r="C45" s="56">
        <v>0</v>
      </c>
      <c r="D45" s="57">
        <v>2</v>
      </c>
      <c r="E45" s="58">
        <f t="shared" si="2"/>
        <v>2</v>
      </c>
      <c r="F45" s="59">
        <v>0</v>
      </c>
      <c r="G45" s="60">
        <v>3</v>
      </c>
      <c r="H45" s="58">
        <f t="shared" si="0"/>
        <v>3</v>
      </c>
      <c r="I45" s="61">
        <v>0</v>
      </c>
      <c r="J45" s="62">
        <v>2</v>
      </c>
      <c r="K45" s="58">
        <f t="shared" si="1"/>
        <v>2</v>
      </c>
      <c r="L45" s="61">
        <f t="shared" si="3"/>
        <v>0</v>
      </c>
      <c r="M45" s="62">
        <f t="shared" si="4"/>
        <v>7</v>
      </c>
      <c r="N45" s="58">
        <f t="shared" si="5"/>
        <v>7</v>
      </c>
    </row>
    <row r="46" spans="1:14" s="1" customFormat="1" ht="24">
      <c r="A46" s="134" t="s">
        <v>54</v>
      </c>
      <c r="B46" s="135"/>
      <c r="C46" s="47">
        <f>SUM(C45)</f>
        <v>0</v>
      </c>
      <c r="D46" s="48">
        <f>SUM(D45)</f>
        <v>2</v>
      </c>
      <c r="E46" s="49">
        <f t="shared" si="2"/>
        <v>2</v>
      </c>
      <c r="F46" s="47">
        <f>SUM(F45)</f>
        <v>0</v>
      </c>
      <c r="G46" s="48">
        <f>SUM(G45)</f>
        <v>3</v>
      </c>
      <c r="H46" s="49">
        <f t="shared" si="0"/>
        <v>3</v>
      </c>
      <c r="I46" s="47">
        <f>SUM(I45)</f>
        <v>0</v>
      </c>
      <c r="J46" s="48">
        <f>SUM(J45)</f>
        <v>2</v>
      </c>
      <c r="K46" s="49">
        <f t="shared" si="1"/>
        <v>2</v>
      </c>
      <c r="L46" s="47">
        <f t="shared" si="3"/>
        <v>0</v>
      </c>
      <c r="M46" s="48">
        <f t="shared" si="4"/>
        <v>7</v>
      </c>
      <c r="N46" s="49">
        <f t="shared" si="5"/>
        <v>7</v>
      </c>
    </row>
    <row r="47" spans="1:14" ht="24">
      <c r="A47" s="134" t="s">
        <v>40</v>
      </c>
      <c r="B47" s="135"/>
      <c r="C47" s="53">
        <f>SUM(C17,C21,C26,C44,C46)</f>
        <v>0</v>
      </c>
      <c r="D47" s="54">
        <f>SUM(D17,D21,D26,D44,D46)</f>
        <v>148</v>
      </c>
      <c r="E47" s="55">
        <f t="shared" si="2"/>
        <v>148</v>
      </c>
      <c r="F47" s="53">
        <f>SUM(F17,F21,F26,F44,F46)</f>
        <v>0</v>
      </c>
      <c r="G47" s="54">
        <f>SUM(G17,G21,G26,G44,G46)</f>
        <v>126</v>
      </c>
      <c r="H47" s="55">
        <f t="shared" si="0"/>
        <v>126</v>
      </c>
      <c r="I47" s="53">
        <f>SUM(I17,I21,I26,I44,I46)</f>
        <v>0</v>
      </c>
      <c r="J47" s="54">
        <f>SUM(J17,J21,J26,J44,J46)</f>
        <v>127</v>
      </c>
      <c r="K47" s="55">
        <f t="shared" si="1"/>
        <v>127</v>
      </c>
      <c r="L47" s="53">
        <f t="shared" si="3"/>
        <v>0</v>
      </c>
      <c r="M47" s="54">
        <f t="shared" si="4"/>
        <v>401</v>
      </c>
      <c r="N47" s="55">
        <f t="shared" si="5"/>
        <v>401</v>
      </c>
    </row>
    <row r="48" spans="1:14" ht="24">
      <c r="A48" s="73" t="s">
        <v>56</v>
      </c>
      <c r="B48" s="73"/>
      <c r="C48" s="74"/>
      <c r="D48" s="75"/>
      <c r="E48" s="74"/>
      <c r="F48" s="74"/>
      <c r="G48" s="72"/>
      <c r="H48" s="72"/>
      <c r="I48" s="72"/>
      <c r="J48" s="72"/>
      <c r="K48" s="72"/>
      <c r="L48" s="72"/>
      <c r="M48" s="72"/>
      <c r="N48" s="72"/>
    </row>
    <row r="49" spans="1:14" ht="24">
      <c r="A49" s="76" t="s">
        <v>78</v>
      </c>
      <c r="B49" s="73"/>
      <c r="C49" s="74"/>
      <c r="D49" s="75"/>
      <c r="E49" s="74"/>
      <c r="F49" s="74"/>
      <c r="G49" s="72"/>
      <c r="H49" s="72"/>
      <c r="I49" s="72"/>
      <c r="J49" s="72"/>
      <c r="K49" s="72"/>
      <c r="L49" s="72"/>
      <c r="M49" s="72"/>
      <c r="N49" s="72"/>
    </row>
    <row r="50" spans="1:14" ht="24">
      <c r="A50" s="73"/>
      <c r="B50" s="73"/>
      <c r="C50" s="74"/>
      <c r="D50" s="75"/>
      <c r="E50" s="74"/>
      <c r="F50" s="74"/>
      <c r="G50" s="72"/>
      <c r="H50" s="72"/>
      <c r="I50" s="72"/>
      <c r="J50" s="72"/>
      <c r="K50" s="72"/>
      <c r="L50" s="72"/>
      <c r="M50" s="72"/>
      <c r="N50" s="72"/>
    </row>
    <row r="51" spans="1:14" ht="48">
      <c r="A51" s="136" t="s">
        <v>57</v>
      </c>
      <c r="B51" s="136"/>
      <c r="C51" s="113" t="s">
        <v>58</v>
      </c>
      <c r="D51" s="113"/>
      <c r="E51" s="113"/>
      <c r="F51" s="113"/>
      <c r="G51" s="113"/>
      <c r="H51" s="113"/>
      <c r="I51" s="113"/>
      <c r="J51" s="77" t="s">
        <v>59</v>
      </c>
      <c r="K51" s="78" t="s">
        <v>60</v>
      </c>
      <c r="L51" s="72"/>
      <c r="M51" s="72"/>
      <c r="N51" s="72"/>
    </row>
    <row r="52" spans="1:14" ht="24">
      <c r="A52" s="114" t="s">
        <v>61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6"/>
      <c r="L52" s="72"/>
      <c r="M52" s="72"/>
      <c r="N52" s="72"/>
    </row>
    <row r="53" spans="1:14" ht="24">
      <c r="A53" s="94" t="s">
        <v>62</v>
      </c>
      <c r="B53" s="97" t="s">
        <v>63</v>
      </c>
      <c r="C53" s="91">
        <v>103783</v>
      </c>
      <c r="D53" s="120" t="s">
        <v>64</v>
      </c>
      <c r="E53" s="120"/>
      <c r="F53" s="120"/>
      <c r="G53" s="120"/>
      <c r="H53" s="120"/>
      <c r="I53" s="121"/>
      <c r="J53" s="92" t="s">
        <v>65</v>
      </c>
      <c r="K53" s="93">
        <v>2.625</v>
      </c>
      <c r="L53" s="72"/>
      <c r="M53" s="72"/>
      <c r="N53" s="72"/>
    </row>
    <row r="54" spans="1:14" ht="24">
      <c r="A54" s="95" t="s">
        <v>66</v>
      </c>
      <c r="B54" s="98" t="s">
        <v>79</v>
      </c>
      <c r="C54" s="87">
        <v>107601</v>
      </c>
      <c r="D54" s="122" t="s">
        <v>67</v>
      </c>
      <c r="E54" s="122"/>
      <c r="F54" s="122"/>
      <c r="G54" s="122"/>
      <c r="H54" s="122"/>
      <c r="I54" s="123"/>
      <c r="J54" s="79" t="s">
        <v>65</v>
      </c>
      <c r="K54" s="80">
        <v>2.91875</v>
      </c>
      <c r="L54" s="72"/>
      <c r="M54" s="72"/>
      <c r="N54" s="72"/>
    </row>
    <row r="55" spans="1:14" ht="24">
      <c r="A55" s="94" t="s">
        <v>68</v>
      </c>
      <c r="B55" s="99" t="s">
        <v>69</v>
      </c>
      <c r="C55" s="88">
        <v>102640</v>
      </c>
      <c r="D55" s="124" t="s">
        <v>70</v>
      </c>
      <c r="E55" s="124"/>
      <c r="F55" s="124"/>
      <c r="G55" s="124"/>
      <c r="H55" s="124"/>
      <c r="I55" s="125"/>
      <c r="J55" s="81" t="s">
        <v>71</v>
      </c>
      <c r="K55" s="82">
        <v>3.4302395833333335</v>
      </c>
      <c r="L55" s="72"/>
      <c r="M55" s="72"/>
      <c r="N55" s="72"/>
    </row>
    <row r="56" spans="1:14" ht="24">
      <c r="A56" s="96"/>
      <c r="B56" s="100"/>
      <c r="C56" s="89">
        <v>102861</v>
      </c>
      <c r="D56" s="126" t="s">
        <v>72</v>
      </c>
      <c r="E56" s="126"/>
      <c r="F56" s="126"/>
      <c r="G56" s="126"/>
      <c r="H56" s="126"/>
      <c r="I56" s="127"/>
      <c r="J56" s="83" t="s">
        <v>73</v>
      </c>
      <c r="K56" s="84">
        <v>2.90322625</v>
      </c>
      <c r="L56" s="72"/>
      <c r="M56" s="72"/>
      <c r="N56" s="72"/>
    </row>
    <row r="57" spans="1:14" ht="24">
      <c r="A57" s="117" t="s">
        <v>74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9"/>
      <c r="L57" s="72"/>
      <c r="M57" s="72"/>
      <c r="N57" s="72"/>
    </row>
    <row r="58" spans="1:14" ht="24">
      <c r="A58" s="101" t="s">
        <v>62</v>
      </c>
      <c r="B58" s="102" t="s">
        <v>52</v>
      </c>
      <c r="C58" s="90">
        <v>213516</v>
      </c>
      <c r="D58" s="111" t="s">
        <v>75</v>
      </c>
      <c r="E58" s="111"/>
      <c r="F58" s="111"/>
      <c r="G58" s="111"/>
      <c r="H58" s="111"/>
      <c r="I58" s="112"/>
      <c r="J58" s="85" t="s">
        <v>65</v>
      </c>
      <c r="K58" s="86">
        <v>2.9375</v>
      </c>
      <c r="L58" s="72"/>
      <c r="M58" s="72"/>
      <c r="N58" s="72"/>
    </row>
    <row r="59" spans="1:14" ht="24">
      <c r="A59" s="71"/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1:12" s="106" customFormat="1" ht="24">
      <c r="A60" s="103" t="s">
        <v>77</v>
      </c>
      <c r="B60" s="104"/>
      <c r="C60" s="105"/>
      <c r="H60" s="107"/>
      <c r="I60" s="108"/>
      <c r="J60" s="107"/>
      <c r="K60" s="110" t="s">
        <v>76</v>
      </c>
      <c r="L60" s="109"/>
    </row>
    <row r="61" spans="2:12" s="25" customFormat="1" ht="26.25" customHeight="1">
      <c r="B61" s="24"/>
      <c r="G61" s="23"/>
      <c r="L61" s="22"/>
    </row>
  </sheetData>
  <sheetProtection/>
  <mergeCells count="22">
    <mergeCell ref="B5:B6"/>
    <mergeCell ref="C6:E6"/>
    <mergeCell ref="F6:H6"/>
    <mergeCell ref="A46:B46"/>
    <mergeCell ref="I6:K6"/>
    <mergeCell ref="C5:N5"/>
    <mergeCell ref="A17:B17"/>
    <mergeCell ref="A51:B51"/>
    <mergeCell ref="A21:B21"/>
    <mergeCell ref="A26:B26"/>
    <mergeCell ref="A44:B44"/>
    <mergeCell ref="A47:B47"/>
    <mergeCell ref="L6:N6"/>
    <mergeCell ref="A5:A7"/>
    <mergeCell ref="D58:I58"/>
    <mergeCell ref="C51:I51"/>
    <mergeCell ref="A52:K52"/>
    <mergeCell ref="A57:K57"/>
    <mergeCell ref="D53:I53"/>
    <mergeCell ref="D54:I54"/>
    <mergeCell ref="D55:I55"/>
    <mergeCell ref="D56:I56"/>
  </mergeCells>
  <printOptions/>
  <pageMargins left="0.5511811023622047" right="0.7480314960629921" top="0.7480314960629921" bottom="0.7086614173228347" header="0.5118110236220472" footer="0.5118110236220472"/>
  <pageSetup horizontalDpi="600" verticalDpi="600" orientation="portrait" paperSize="9" scale="70" r:id="rId1"/>
  <headerFooter alignWithMargins="0">
    <oddFooter>&amp;L&amp;"TH SarabunPSK,Regular"&amp;10&amp;Z&amp;F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</cp:lastModifiedBy>
  <cp:lastPrinted>2012-06-14T12:37:59Z</cp:lastPrinted>
  <dcterms:created xsi:type="dcterms:W3CDTF">2011-06-06T02:23:36Z</dcterms:created>
  <dcterms:modified xsi:type="dcterms:W3CDTF">2012-06-14T13:09:41Z</dcterms:modified>
  <cp:category/>
  <cp:version/>
  <cp:contentType/>
  <cp:contentStatus/>
</cp:coreProperties>
</file>