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130" activeTab="0"/>
  </bookViews>
  <sheets>
    <sheet name="2.2.1" sheetId="1" r:id="rId1"/>
  </sheets>
  <definedNames>
    <definedName name="_xlnm.Print_Area" localSheetId="0">'2.2.1'!$A$1:$J$70</definedName>
    <definedName name="_xlnm.Print_Titles" localSheetId="0">'2.2.1'!$1:$5</definedName>
  </definedNames>
  <calcPr fullCalcOnLoad="1"/>
</workbook>
</file>

<file path=xl/sharedStrings.xml><?xml version="1.0" encoding="utf-8"?>
<sst xmlns="http://schemas.openxmlformats.org/spreadsheetml/2006/main" count="75" uniqueCount="73">
  <si>
    <t>ลำดับที่</t>
  </si>
  <si>
    <t>อาจารย์ประจำ*</t>
  </si>
  <si>
    <t>ปริญญาเอก</t>
  </si>
  <si>
    <t>ปริญญาโท</t>
  </si>
  <si>
    <t>(คน)</t>
  </si>
  <si>
    <t>จำนวน (คน)</t>
  </si>
  <si>
    <t>ร้อยละ</t>
  </si>
  <si>
    <t>เคมี</t>
  </si>
  <si>
    <t>คณิตศาสตร์</t>
  </si>
  <si>
    <t xml:space="preserve">ชีววิทยา </t>
  </si>
  <si>
    <t>ฟิสิกส์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</si>
  <si>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</si>
  <si>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</si>
  <si>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</si>
  <si>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</si>
  <si>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</si>
  <si>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</si>
  <si>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</si>
  <si>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</si>
  <si>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</si>
  <si>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</si>
  <si>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</si>
  <si>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</si>
  <si>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</si>
  <si>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</si>
  <si>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</si>
  <si>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</si>
  <si>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</si>
  <si>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</si>
  <si>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</si>
  <si>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</si>
  <si>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</si>
  <si>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</si>
  <si>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</si>
  <si>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</si>
  <si>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</si>
  <si>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</si>
  <si>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</si>
  <si>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</si>
  <si>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</si>
  <si>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ภาพรวมมหาวิทยาลัย</t>
  </si>
  <si>
    <t>คะแนนอิงเกณฑ์การประเมิน</t>
  </si>
  <si>
    <t xml:space="preserve">- จุลชีววิทยา </t>
  </si>
  <si>
    <t>- กายวิภาคศาสตร์</t>
  </si>
  <si>
    <t xml:space="preserve">- สรีรวิทยา </t>
  </si>
  <si>
    <t>- พยาธิวิทยา</t>
  </si>
  <si>
    <t>- เวชศาสตร์ครอบครัวและเวชศาสตร์ชุมชน</t>
  </si>
  <si>
    <t>- ศัลยศาสตร์</t>
  </si>
  <si>
    <t>รวมสำนักวิชาพยาบาลศาสตร์</t>
  </si>
  <si>
    <r>
      <t>ตารางที่ 2.2.1</t>
    </r>
    <r>
      <rPr>
        <b/>
        <sz val="15"/>
        <rFont val="TH SarabunPSK"/>
        <family val="2"/>
      </rPr>
      <t xml:space="preserve">  :  สัดส่วนของอาจารย์ประจำที่มีวุฒิปริญญาตรี ปริญญาโท ปริญญาเอก หรือเทียบเท่าต่ออาจารย์ประจำ</t>
    </r>
  </si>
  <si>
    <t>วิทยาศาสตร์การกีฬา</t>
  </si>
  <si>
    <t>การพยาบาลอนามัยชุมชน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</si>
  <si>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</si>
  <si>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</si>
  <si>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</si>
  <si>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</si>
  <si>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</si>
  <si>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 xml:space="preserve">         รวมสำนักวิชาแพทยศาสตร์</t>
  </si>
  <si>
    <r>
      <t xml:space="preserve"> สาขาวิชา/สำนักวิชา           </t>
    </r>
    <r>
      <rPr>
        <b/>
        <vertAlign val="superscript"/>
        <sz val="23"/>
        <rFont val="TH SarabunPSK"/>
        <family val="2"/>
      </rPr>
      <t>คุณวุฒิ</t>
    </r>
  </si>
  <si>
    <t>- กุมารเวชศาสตร์</t>
  </si>
  <si>
    <t>- อายุรศาสตร์</t>
  </si>
  <si>
    <r>
      <t xml:space="preserve">                      </t>
    </r>
    <r>
      <rPr>
        <b/>
        <sz val="10"/>
        <rFont val="TH SarabunPSK"/>
        <family val="2"/>
      </rPr>
      <t xml:space="preserve"> </t>
    </r>
    <r>
      <rPr>
        <b/>
        <sz val="15"/>
        <rFont val="TH SarabunPSK"/>
        <family val="2"/>
      </rPr>
      <t>ปีการศึกษา 2554  (พ.ค. 54 - เม.ย. 55)</t>
    </r>
  </si>
  <si>
    <t>ภาษาต่างประเทศ</t>
  </si>
  <si>
    <r>
      <t>แหล่งที่มา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ฐานข้อมูลบุคลากรส่วนการเจ้าหน้าที่</t>
    </r>
  </si>
  <si>
    <t xml:space="preserve">          ข้อมูล ณ วันที่ 30 เมษายน 2555</t>
  </si>
  <si>
    <t>รวมแพทยศาสตร์</t>
  </si>
  <si>
    <t>- แพทยศาสตร์</t>
  </si>
  <si>
    <t>- ชีววิทยา</t>
  </si>
  <si>
    <t>- เคมี</t>
  </si>
  <si>
    <t>- ชีวเคมี</t>
  </si>
  <si>
    <r>
      <rPr>
        <b/>
        <u val="single"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:  </t>
    </r>
    <r>
      <rPr>
        <sz val="14"/>
        <rFont val="TH SarabunPSK"/>
        <family val="2"/>
      </rPr>
      <t>*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หมายถึง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อาจารย์ที่มีระยะเวลาการทำงาน ตั้งแต่ 9 เดือน ขึ้นไป กรณีที่มีระยะเวลาการทำงาน 6 - 8 เดือน คิดเป็น 0.5 คน</t>
    </r>
  </si>
  <si>
    <t>วิศวกรรมการผลิต</t>
  </si>
  <si>
    <t xml:space="preserve">   หากไม่ถึง 6 เดือนคิดเป็น 0 คน และจำนวนอาจารย์ประจำ ให้นับรวมอาจารย์ที่ลาศึกษาต่อ โดยไม่รวมนักเรียนทุน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</si>
</sst>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[Red]\(\t&quot;฿&quot;#,##0\)"/>
    <numFmt numFmtId="188" formatCode="0.00;[Red]0.00"/>
    <numFmt numFmtId="189" formatCode="#,##0;;\-"/>
    <numFmt numFmtId="190" formatCode="#,##0.00;;\-"/>
    <numFmt numFmtId="191" formatCode="#,##0.0;;\-"/>
    <numFmt numFmtId="192" formatCode="0.0"/>
    <numFmt numFmtId="193" formatCode="[$-41E]d\ mmmm\ yyyy"/>
    <numFmt numFmtId="194" formatCode="0;;\-"/>
    <numFmt numFmtId="195" formatCode="0.0;;\-"/>
    <numFmt numFmtId="196" formatCode="0.00;;\-"/>
    <numFmt numFmtId="197" formatCode="0.0000000000000"/>
  </numFmts>
  <fonts count="55">
    <font>
      <sz val="14"/>
      <name val="BrowalliaUPC"/>
      <family val="0"/>
    </font>
    <font>
      <sz val="14"/>
      <name val="AngsanaUPC"/>
      <family val="1"/>
    </font>
    <font>
      <b/>
      <i/>
      <u val="double"/>
      <sz val="14"/>
      <name val="DilleniaUPC"/>
      <family val="1"/>
    </font>
    <font>
      <sz val="8"/>
      <name val="BrowalliaUPC"/>
      <family val="2"/>
    </font>
    <font>
      <sz val="14"/>
      <name val="Cordia New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b/>
      <vertAlign val="superscript"/>
      <sz val="23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5"/>
      <name val="TH SarabunPSK"/>
      <family val="2"/>
    </font>
    <font>
      <sz val="15"/>
      <color indexed="8"/>
      <name val="TH SarabunPSK"/>
      <family val="2"/>
    </font>
    <font>
      <b/>
      <sz val="1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187" fontId="4" fillId="0" borderId="0">
      <alignment/>
      <protection/>
    </xf>
    <xf numFmtId="187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9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187" fontId="10" fillId="0" borderId="0" xfId="59" applyFont="1" applyAlignment="1">
      <alignment vertical="center"/>
      <protection/>
    </xf>
    <xf numFmtId="187" fontId="11" fillId="0" borderId="0" xfId="59" applyFont="1">
      <alignment/>
      <protection/>
    </xf>
    <xf numFmtId="188" fontId="11" fillId="0" borderId="0" xfId="59" applyNumberFormat="1" applyFont="1">
      <alignment/>
      <protection/>
    </xf>
    <xf numFmtId="187" fontId="8" fillId="0" borderId="0" xfId="59" applyFont="1" applyBorder="1" applyAlignment="1">
      <alignment vertical="center"/>
      <protection/>
    </xf>
    <xf numFmtId="187" fontId="12" fillId="0" borderId="0" xfId="59" applyFont="1" applyBorder="1" applyAlignment="1">
      <alignment vertical="center"/>
      <protection/>
    </xf>
    <xf numFmtId="187" fontId="11" fillId="0" borderId="0" xfId="59" applyFont="1" applyAlignment="1">
      <alignment vertical="center"/>
      <protection/>
    </xf>
    <xf numFmtId="0" fontId="8" fillId="33" borderId="10" xfId="59" applyNumberFormat="1" applyFont="1" applyFill="1" applyBorder="1" applyAlignment="1">
      <alignment horizontal="center" vertical="center" shrinkToFit="1"/>
      <protection/>
    </xf>
    <xf numFmtId="0" fontId="8" fillId="33" borderId="11" xfId="59" applyNumberFormat="1" applyFont="1" applyFill="1" applyBorder="1" applyAlignment="1">
      <alignment horizontal="center" vertical="center" shrinkToFit="1"/>
      <protection/>
    </xf>
    <xf numFmtId="187" fontId="8" fillId="33" borderId="12" xfId="59" applyFont="1" applyFill="1" applyBorder="1" applyAlignment="1">
      <alignment horizontal="center" vertical="center" shrinkToFit="1"/>
      <protection/>
    </xf>
    <xf numFmtId="187" fontId="8" fillId="33" borderId="13" xfId="59" applyFont="1" applyFill="1" applyBorder="1" applyAlignment="1">
      <alignment horizontal="center" vertical="center" shrinkToFit="1"/>
      <protection/>
    </xf>
    <xf numFmtId="188" fontId="8" fillId="33" borderId="13" xfId="59" applyNumberFormat="1" applyFont="1" applyFill="1" applyBorder="1" applyAlignment="1">
      <alignment horizontal="center" vertical="center"/>
      <protection/>
    </xf>
    <xf numFmtId="187" fontId="9" fillId="33" borderId="14" xfId="59" applyFont="1" applyFill="1" applyBorder="1" applyAlignment="1">
      <alignment horizontal="left" vertical="center" indent="1"/>
      <protection/>
    </xf>
    <xf numFmtId="187" fontId="9" fillId="33" borderId="15" xfId="59" applyFont="1" applyFill="1" applyBorder="1" applyAlignment="1">
      <alignment horizontal="left" vertical="center" indent="1"/>
      <protection/>
    </xf>
    <xf numFmtId="187" fontId="14" fillId="33" borderId="16" xfId="59" applyFont="1" applyFill="1" applyBorder="1" applyAlignment="1">
      <alignment horizontal="left" vertical="center" indent="1"/>
      <protection/>
    </xf>
    <xf numFmtId="187" fontId="14" fillId="33" borderId="15" xfId="59" applyFont="1" applyFill="1" applyBorder="1" applyAlignment="1">
      <alignment horizontal="left" vertical="center" indent="1"/>
      <protection/>
    </xf>
    <xf numFmtId="187" fontId="15" fillId="33" borderId="15" xfId="59" applyFont="1" applyFill="1" applyBorder="1" applyAlignment="1">
      <alignment horizontal="left" vertical="center" indent="1"/>
      <protection/>
    </xf>
    <xf numFmtId="187" fontId="16" fillId="33" borderId="17" xfId="59" applyFont="1" applyFill="1" applyBorder="1" applyAlignment="1">
      <alignment horizontal="left" vertical="center" indent="5"/>
      <protection/>
    </xf>
    <xf numFmtId="0" fontId="9" fillId="33" borderId="18" xfId="0" applyFont="1" applyFill="1" applyBorder="1" applyAlignment="1">
      <alignment/>
    </xf>
    <xf numFmtId="187" fontId="16" fillId="33" borderId="18" xfId="59" applyFont="1" applyFill="1" applyBorder="1" applyAlignment="1">
      <alignment horizontal="left" vertical="center" indent="5"/>
      <protection/>
    </xf>
    <xf numFmtId="187" fontId="16" fillId="33" borderId="19" xfId="59" applyFont="1" applyFill="1" applyBorder="1" applyAlignment="1">
      <alignment horizontal="left" vertical="center" indent="5"/>
      <protection/>
    </xf>
    <xf numFmtId="187" fontId="9" fillId="33" borderId="20" xfId="59" applyFont="1" applyFill="1" applyBorder="1" applyAlignment="1">
      <alignment horizontal="left" vertical="center" indent="1"/>
      <protection/>
    </xf>
    <xf numFmtId="0" fontId="9" fillId="33" borderId="15" xfId="0" applyFont="1" applyFill="1" applyBorder="1" applyAlignment="1">
      <alignment horizontal="left" vertical="center" indent="1"/>
    </xf>
    <xf numFmtId="187" fontId="14" fillId="33" borderId="0" xfId="59" applyFont="1" applyFill="1" applyBorder="1" applyAlignment="1">
      <alignment horizontal="left" vertical="center" indent="1"/>
      <protection/>
    </xf>
    <xf numFmtId="187" fontId="14" fillId="33" borderId="20" xfId="59" applyFont="1" applyFill="1" applyBorder="1" applyAlignment="1">
      <alignment horizontal="left" vertical="center" indent="1"/>
      <protection/>
    </xf>
    <xf numFmtId="187" fontId="14" fillId="33" borderId="21" xfId="59" applyFont="1" applyFill="1" applyBorder="1" applyAlignment="1">
      <alignment horizontal="left" vertical="center" indent="1"/>
      <protection/>
    </xf>
    <xf numFmtId="187" fontId="14" fillId="33" borderId="22" xfId="59" applyFont="1" applyFill="1" applyBorder="1" applyAlignment="1">
      <alignment horizontal="left" vertical="center" indent="1"/>
      <protection/>
    </xf>
    <xf numFmtId="187" fontId="14" fillId="33" borderId="23" xfId="59" applyFont="1" applyFill="1" applyBorder="1" applyAlignment="1">
      <alignment horizontal="left" vertical="center" indent="1"/>
      <protection/>
    </xf>
    <xf numFmtId="187" fontId="9" fillId="33" borderId="18" xfId="59" applyFont="1" applyFill="1" applyBorder="1" applyAlignment="1">
      <alignment horizontal="left" vertical="center" wrapText="1" indent="5"/>
      <protection/>
    </xf>
    <xf numFmtId="187" fontId="9" fillId="33" borderId="19" xfId="59" applyFont="1" applyFill="1" applyBorder="1" applyAlignment="1">
      <alignment horizontal="left" vertical="center" wrapText="1" indent="5"/>
      <protection/>
    </xf>
    <xf numFmtId="187" fontId="16" fillId="0" borderId="0" xfId="59" applyFont="1" applyBorder="1" applyAlignment="1">
      <alignment horizontal="left" vertical="center"/>
      <protection/>
    </xf>
    <xf numFmtId="187" fontId="16" fillId="0" borderId="0" xfId="59" applyFont="1" applyBorder="1" applyAlignment="1">
      <alignment horizontal="center"/>
      <protection/>
    </xf>
    <xf numFmtId="187" fontId="9" fillId="0" borderId="0" xfId="59" applyFont="1" applyBorder="1" applyAlignment="1">
      <alignment horizontal="center"/>
      <protection/>
    </xf>
    <xf numFmtId="187" fontId="9" fillId="0" borderId="0" xfId="59" applyFont="1" applyAlignment="1">
      <alignment horizontal="right"/>
      <protection/>
    </xf>
    <xf numFmtId="0" fontId="9" fillId="0" borderId="0" xfId="0" applyFont="1" applyAlignment="1">
      <alignment horizontal="left"/>
    </xf>
    <xf numFmtId="187" fontId="9" fillId="0" borderId="0" xfId="59" applyFont="1" applyBorder="1" applyAlignment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88" fontId="9" fillId="0" borderId="0" xfId="0" applyNumberFormat="1" applyFont="1" applyAlignment="1">
      <alignment horizontal="left"/>
    </xf>
    <xf numFmtId="0" fontId="11" fillId="33" borderId="24" xfId="58" applyNumberFormat="1" applyFont="1" applyFill="1" applyBorder="1" applyAlignment="1">
      <alignment horizontal="center" vertical="center"/>
      <protection/>
    </xf>
    <xf numFmtId="187" fontId="11" fillId="33" borderId="25" xfId="58" applyFont="1" applyFill="1" applyBorder="1" applyAlignment="1">
      <alignment horizontal="left" vertical="center" indent="1"/>
      <protection/>
    </xf>
    <xf numFmtId="0" fontId="11" fillId="33" borderId="26" xfId="58" applyNumberFormat="1" applyFont="1" applyFill="1" applyBorder="1" applyAlignment="1">
      <alignment horizontal="center" vertical="center" shrinkToFit="1"/>
      <protection/>
    </xf>
    <xf numFmtId="187" fontId="11" fillId="33" borderId="27" xfId="58" applyFont="1" applyFill="1" applyBorder="1" applyAlignment="1">
      <alignment horizontal="left" vertical="center" indent="1"/>
      <protection/>
    </xf>
    <xf numFmtId="187" fontId="9" fillId="33" borderId="28" xfId="59" applyFont="1" applyFill="1" applyBorder="1" applyAlignment="1" quotePrefix="1">
      <alignment horizontal="left" vertical="center" indent="1"/>
      <protection/>
    </xf>
    <xf numFmtId="187" fontId="9" fillId="33" borderId="27" xfId="59" applyFont="1" applyFill="1" applyBorder="1" applyAlignment="1" quotePrefix="1">
      <alignment horizontal="left" vertical="center" indent="1"/>
      <protection/>
    </xf>
    <xf numFmtId="187" fontId="9" fillId="33" borderId="29" xfId="59" applyFont="1" applyFill="1" applyBorder="1" applyAlignment="1" quotePrefix="1">
      <alignment horizontal="left" vertical="center" indent="1"/>
      <protection/>
    </xf>
    <xf numFmtId="187" fontId="18" fillId="33" borderId="27" xfId="59" applyFont="1" applyFill="1" applyBorder="1" applyAlignment="1">
      <alignment horizontal="left" vertical="center" indent="1"/>
      <protection/>
    </xf>
    <xf numFmtId="187" fontId="8" fillId="33" borderId="17" xfId="58" applyFont="1" applyFill="1" applyBorder="1" applyAlignment="1">
      <alignment horizontal="left" vertical="center" indent="5"/>
      <protection/>
    </xf>
    <xf numFmtId="0" fontId="11" fillId="33" borderId="10" xfId="58" applyNumberFormat="1" applyFont="1" applyFill="1" applyBorder="1" applyAlignment="1">
      <alignment horizontal="center" vertical="center"/>
      <protection/>
    </xf>
    <xf numFmtId="0" fontId="11" fillId="33" borderId="26" xfId="58" applyNumberFormat="1" applyFont="1" applyFill="1" applyBorder="1" applyAlignment="1">
      <alignment horizontal="center" vertical="center"/>
      <protection/>
    </xf>
    <xf numFmtId="0" fontId="11" fillId="33" borderId="11" xfId="58" applyNumberFormat="1" applyFont="1" applyFill="1" applyBorder="1" applyAlignment="1">
      <alignment horizontal="center" vertical="center"/>
      <protection/>
    </xf>
    <xf numFmtId="0" fontId="11" fillId="33" borderId="10" xfId="59" applyNumberFormat="1" applyFont="1" applyFill="1" applyBorder="1" applyAlignment="1">
      <alignment horizontal="center" vertical="center"/>
      <protection/>
    </xf>
    <xf numFmtId="0" fontId="11" fillId="33" borderId="26" xfId="59" applyNumberFormat="1" applyFont="1" applyFill="1" applyBorder="1" applyAlignment="1">
      <alignment horizontal="center" vertical="center"/>
      <protection/>
    </xf>
    <xf numFmtId="0" fontId="11" fillId="33" borderId="30" xfId="59" applyNumberFormat="1" applyFont="1" applyFill="1" applyBorder="1" applyAlignment="1">
      <alignment horizontal="center" vertical="center"/>
      <protection/>
    </xf>
    <xf numFmtId="187" fontId="11" fillId="33" borderId="31" xfId="59" applyFont="1" applyFill="1" applyBorder="1" applyAlignment="1">
      <alignment horizontal="left" vertical="center" indent="1"/>
      <protection/>
    </xf>
    <xf numFmtId="0" fontId="11" fillId="33" borderId="32" xfId="59" applyNumberFormat="1" applyFont="1" applyFill="1" applyBorder="1" applyAlignment="1">
      <alignment horizontal="center" vertical="center"/>
      <protection/>
    </xf>
    <xf numFmtId="187" fontId="9" fillId="33" borderId="27" xfId="58" applyFont="1" applyFill="1" applyBorder="1" applyAlignment="1" quotePrefix="1">
      <alignment horizontal="left" vertical="center" indent="1"/>
      <protection/>
    </xf>
    <xf numFmtId="0" fontId="11" fillId="33" borderId="32" xfId="58" applyNumberFormat="1" applyFont="1" applyFill="1" applyBorder="1" applyAlignment="1">
      <alignment horizontal="center" vertical="center"/>
      <protection/>
    </xf>
    <xf numFmtId="187" fontId="11" fillId="33" borderId="0" xfId="58" applyFont="1" applyFill="1" applyBorder="1" applyAlignment="1">
      <alignment horizontal="left" vertical="center" indent="1"/>
      <protection/>
    </xf>
    <xf numFmtId="187" fontId="11" fillId="33" borderId="16" xfId="58" applyFont="1" applyFill="1" applyBorder="1" applyAlignment="1">
      <alignment horizontal="left" vertical="center" indent="1"/>
      <protection/>
    </xf>
    <xf numFmtId="187" fontId="9" fillId="33" borderId="16" xfId="58" applyFont="1" applyFill="1" applyBorder="1" applyAlignment="1" quotePrefix="1">
      <alignment horizontal="left" vertical="center" indent="1"/>
      <protection/>
    </xf>
    <xf numFmtId="187" fontId="9" fillId="33" borderId="0" xfId="58" applyFont="1" applyFill="1" applyBorder="1" applyAlignment="1" quotePrefix="1">
      <alignment horizontal="left" vertical="center" indent="1"/>
      <protection/>
    </xf>
    <xf numFmtId="187" fontId="9" fillId="33" borderId="16" xfId="58" applyFont="1" applyFill="1" applyBorder="1" applyAlignment="1">
      <alignment horizontal="left" vertical="center" indent="1"/>
      <protection/>
    </xf>
    <xf numFmtId="187" fontId="9" fillId="33" borderId="21" xfId="58" applyFont="1" applyFill="1" applyBorder="1" applyAlignment="1">
      <alignment horizontal="left" vertical="center" indent="1"/>
      <protection/>
    </xf>
    <xf numFmtId="0" fontId="9" fillId="33" borderId="33" xfId="58" applyNumberFormat="1" applyFont="1" applyFill="1" applyBorder="1" applyAlignment="1">
      <alignment horizontal="center" vertical="center"/>
      <protection/>
    </xf>
    <xf numFmtId="187" fontId="9" fillId="33" borderId="21" xfId="59" applyFont="1" applyFill="1" applyBorder="1" applyAlignment="1">
      <alignment horizontal="left" vertical="center" indent="1"/>
      <protection/>
    </xf>
    <xf numFmtId="49" fontId="9" fillId="33" borderId="21" xfId="59" applyNumberFormat="1" applyFont="1" applyFill="1" applyBorder="1" applyAlignment="1">
      <alignment horizontal="left" vertical="center" indent="1"/>
      <protection/>
    </xf>
    <xf numFmtId="187" fontId="9" fillId="33" borderId="34" xfId="58" applyFont="1" applyFill="1" applyBorder="1" applyAlignment="1">
      <alignment horizontal="left" vertical="center" indent="1"/>
      <protection/>
    </xf>
    <xf numFmtId="187" fontId="9" fillId="33" borderId="35" xfId="58" applyFont="1" applyFill="1" applyBorder="1" applyAlignment="1">
      <alignment horizontal="left" vertical="center" indent="1"/>
      <protection/>
    </xf>
    <xf numFmtId="187" fontId="11" fillId="33" borderId="36" xfId="58" applyFont="1" applyFill="1" applyBorder="1" applyAlignment="1">
      <alignment horizontal="left" vertical="center" indent="1"/>
      <protection/>
    </xf>
    <xf numFmtId="187" fontId="9" fillId="33" borderId="37" xfId="58" applyFont="1" applyFill="1" applyBorder="1" applyAlignment="1">
      <alignment horizontal="left" vertical="center" indent="1"/>
      <protection/>
    </xf>
    <xf numFmtId="187" fontId="18" fillId="33" borderId="16" xfId="59" applyFont="1" applyFill="1" applyBorder="1" applyAlignment="1">
      <alignment horizontal="left" vertical="center" indent="1"/>
      <protection/>
    </xf>
    <xf numFmtId="187" fontId="9" fillId="33" borderId="38" xfId="59" applyFont="1" applyFill="1" applyBorder="1" applyAlignment="1">
      <alignment horizontal="left" vertical="center" indent="1"/>
      <protection/>
    </xf>
    <xf numFmtId="187" fontId="11" fillId="33" borderId="34" xfId="59" applyFont="1" applyFill="1" applyBorder="1" applyAlignment="1">
      <alignment horizontal="left" vertical="center" indent="1"/>
      <protection/>
    </xf>
    <xf numFmtId="187" fontId="9" fillId="33" borderId="0" xfId="58" applyFont="1" applyFill="1" applyBorder="1" applyAlignment="1">
      <alignment horizontal="left" vertical="center" indent="1"/>
      <protection/>
    </xf>
    <xf numFmtId="188" fontId="14" fillId="0" borderId="0" xfId="0" applyNumberFormat="1" applyFont="1" applyAlignment="1">
      <alignment horizontal="left"/>
    </xf>
    <xf numFmtId="0" fontId="8" fillId="33" borderId="17" xfId="59" applyNumberFormat="1" applyFont="1" applyFill="1" applyBorder="1" applyAlignment="1">
      <alignment horizontal="left" vertical="center"/>
      <protection/>
    </xf>
    <xf numFmtId="0" fontId="8" fillId="33" borderId="18" xfId="59" applyNumberFormat="1" applyFont="1" applyFill="1" applyBorder="1" applyAlignment="1">
      <alignment horizontal="left" vertical="center"/>
      <protection/>
    </xf>
    <xf numFmtId="0" fontId="8" fillId="33" borderId="19" xfId="59" applyNumberFormat="1" applyFont="1" applyFill="1" applyBorder="1" applyAlignment="1">
      <alignment horizontal="left" vertical="center"/>
      <protection/>
    </xf>
    <xf numFmtId="187" fontId="9" fillId="33" borderId="39" xfId="58" applyFont="1" applyFill="1" applyBorder="1" applyAlignment="1">
      <alignment horizontal="left" vertical="center" indent="1"/>
      <protection/>
    </xf>
    <xf numFmtId="187" fontId="16" fillId="33" borderId="0" xfId="59" applyFont="1" applyFill="1" applyBorder="1" applyAlignment="1">
      <alignment horizontal="left" vertical="center" indent="5"/>
      <protection/>
    </xf>
    <xf numFmtId="0" fontId="9" fillId="33" borderId="0" xfId="0" applyFont="1" applyFill="1" applyBorder="1" applyAlignment="1">
      <alignment/>
    </xf>
    <xf numFmtId="0" fontId="1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Continuous" vertical="center"/>
    </xf>
    <xf numFmtId="189" fontId="16" fillId="33" borderId="0" xfId="0" applyNumberFormat="1" applyFont="1" applyFill="1" applyBorder="1" applyAlignment="1">
      <alignment horizontal="center" vertical="center"/>
    </xf>
    <xf numFmtId="190" fontId="16" fillId="33" borderId="0" xfId="0" applyNumberFormat="1" applyFont="1" applyFill="1" applyBorder="1" applyAlignment="1">
      <alignment horizontal="center" vertical="center"/>
    </xf>
    <xf numFmtId="187" fontId="9" fillId="33" borderId="39" xfId="58" applyFont="1" applyFill="1" applyBorder="1" applyAlignment="1" quotePrefix="1">
      <alignment horizontal="left" vertical="center" indent="1"/>
      <protection/>
    </xf>
    <xf numFmtId="4" fontId="4" fillId="0" borderId="0" xfId="0" applyNumberFormat="1" applyFont="1" applyAlignment="1">
      <alignment/>
    </xf>
    <xf numFmtId="0" fontId="16" fillId="0" borderId="0" xfId="57" applyFont="1" applyAlignment="1">
      <alignment/>
      <protection/>
    </xf>
    <xf numFmtId="0" fontId="9" fillId="0" borderId="0" xfId="0" applyFont="1" applyAlignment="1">
      <alignment/>
    </xf>
    <xf numFmtId="188" fontId="9" fillId="0" borderId="0" xfId="57" applyNumberFormat="1" applyFont="1" applyAlignment="1">
      <alignment horizontal="left"/>
      <protection/>
    </xf>
    <xf numFmtId="0" fontId="9" fillId="0" borderId="0" xfId="57" applyFont="1" applyAlignment="1">
      <alignment/>
      <protection/>
    </xf>
    <xf numFmtId="188" fontId="9" fillId="0" borderId="0" xfId="0" applyNumberFormat="1" applyFont="1" applyAlignment="1">
      <alignment horizontal="center"/>
    </xf>
    <xf numFmtId="0" fontId="4" fillId="0" borderId="0" xfId="57" applyFont="1" applyAlignme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94" fontId="9" fillId="33" borderId="40" xfId="58" applyNumberFormat="1" applyFont="1" applyFill="1" applyBorder="1" applyAlignment="1">
      <alignment horizontal="center" vertical="center"/>
      <protection/>
    </xf>
    <xf numFmtId="194" fontId="8" fillId="33" borderId="41" xfId="58" applyNumberFormat="1" applyFont="1" applyFill="1" applyBorder="1" applyAlignment="1">
      <alignment horizontal="center" vertical="center"/>
      <protection/>
    </xf>
    <xf numFmtId="194" fontId="16" fillId="33" borderId="19" xfId="0" applyNumberFormat="1" applyFont="1" applyFill="1" applyBorder="1" applyAlignment="1">
      <alignment horizontal="centerContinuous" vertical="center"/>
    </xf>
    <xf numFmtId="194" fontId="16" fillId="33" borderId="42" xfId="0" applyNumberFormat="1" applyFont="1" applyFill="1" applyBorder="1" applyAlignment="1">
      <alignment horizontal="center" vertical="center"/>
    </xf>
    <xf numFmtId="194" fontId="16" fillId="33" borderId="36" xfId="0" applyNumberFormat="1" applyFont="1" applyFill="1" applyBorder="1" applyAlignment="1">
      <alignment horizontal="center" vertical="center"/>
    </xf>
    <xf numFmtId="195" fontId="9" fillId="33" borderId="25" xfId="0" applyNumberFormat="1" applyFont="1" applyFill="1" applyBorder="1" applyAlignment="1">
      <alignment horizontal="center" vertical="center"/>
    </xf>
    <xf numFmtId="195" fontId="16" fillId="33" borderId="43" xfId="0" applyNumberFormat="1" applyFont="1" applyFill="1" applyBorder="1" applyAlignment="1">
      <alignment horizontal="center" vertical="center"/>
    </xf>
    <xf numFmtId="195" fontId="9" fillId="33" borderId="24" xfId="0" applyNumberFormat="1" applyFont="1" applyFill="1" applyBorder="1" applyAlignment="1">
      <alignment horizontal="center" vertical="center"/>
    </xf>
    <xf numFmtId="195" fontId="9" fillId="33" borderId="26" xfId="0" applyNumberFormat="1" applyFont="1" applyFill="1" applyBorder="1" applyAlignment="1">
      <alignment horizontal="center" vertical="center"/>
    </xf>
    <xf numFmtId="195" fontId="16" fillId="33" borderId="17" xfId="0" applyNumberFormat="1" applyFont="1" applyFill="1" applyBorder="1" applyAlignment="1">
      <alignment horizontal="center" vertical="center"/>
    </xf>
    <xf numFmtId="195" fontId="8" fillId="33" borderId="43" xfId="58" applyNumberFormat="1" applyFont="1" applyFill="1" applyBorder="1" applyAlignment="1">
      <alignment horizontal="center" vertical="center"/>
      <protection/>
    </xf>
    <xf numFmtId="195" fontId="9" fillId="33" borderId="44" xfId="0" applyNumberFormat="1" applyFont="1" applyFill="1" applyBorder="1" applyAlignment="1">
      <alignment horizontal="center" vertical="center"/>
    </xf>
    <xf numFmtId="195" fontId="9" fillId="33" borderId="27" xfId="0" applyNumberFormat="1" applyFont="1" applyFill="1" applyBorder="1" applyAlignment="1">
      <alignment horizontal="center" vertical="center"/>
    </xf>
    <xf numFmtId="195" fontId="16" fillId="33" borderId="41" xfId="0" applyNumberFormat="1" applyFont="1" applyFill="1" applyBorder="1" applyAlignment="1">
      <alignment horizontal="center" vertical="center"/>
    </xf>
    <xf numFmtId="195" fontId="8" fillId="33" borderId="41" xfId="58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2" fontId="9" fillId="0" borderId="0" xfId="0" applyNumberFormat="1" applyFont="1" applyBorder="1" applyAlignment="1">
      <alignment horizontal="right"/>
    </xf>
    <xf numFmtId="195" fontId="9" fillId="33" borderId="26" xfId="0" applyNumberFormat="1" applyFont="1" applyFill="1" applyBorder="1" applyAlignment="1">
      <alignment horizontal="right" vertical="center"/>
    </xf>
    <xf numFmtId="195" fontId="9" fillId="33" borderId="26" xfId="0" applyNumberFormat="1" applyFont="1" applyFill="1" applyBorder="1" applyAlignment="1">
      <alignment horizontal="right" vertical="center" indent="2"/>
    </xf>
    <xf numFmtId="195" fontId="9" fillId="33" borderId="32" xfId="0" applyNumberFormat="1" applyFont="1" applyFill="1" applyBorder="1" applyAlignment="1">
      <alignment horizontal="right" vertical="center" indent="2"/>
    </xf>
    <xf numFmtId="187" fontId="11" fillId="33" borderId="37" xfId="58" applyFont="1" applyFill="1" applyBorder="1" applyAlignment="1">
      <alignment horizontal="left" vertical="center" indent="1"/>
      <protection/>
    </xf>
    <xf numFmtId="0" fontId="11" fillId="33" borderId="33" xfId="58" applyNumberFormat="1" applyFont="1" applyFill="1" applyBorder="1" applyAlignment="1">
      <alignment horizontal="center" vertical="center"/>
      <protection/>
    </xf>
    <xf numFmtId="195" fontId="9" fillId="33" borderId="33" xfId="0" applyNumberFormat="1" applyFont="1" applyFill="1" applyBorder="1" applyAlignment="1">
      <alignment horizontal="right" vertical="center" indent="2"/>
    </xf>
    <xf numFmtId="195" fontId="9" fillId="33" borderId="29" xfId="0" applyNumberFormat="1" applyFont="1" applyFill="1" applyBorder="1" applyAlignment="1">
      <alignment horizontal="center" vertical="center"/>
    </xf>
    <xf numFmtId="0" fontId="11" fillId="33" borderId="45" xfId="58" applyNumberFormat="1" applyFont="1" applyFill="1" applyBorder="1" applyAlignment="1">
      <alignment horizontal="center" vertical="center"/>
      <protection/>
    </xf>
    <xf numFmtId="0" fontId="11" fillId="33" borderId="32" xfId="58" applyNumberFormat="1" applyFont="1" applyFill="1" applyBorder="1" applyAlignment="1">
      <alignment horizontal="center" vertical="center" shrinkToFit="1"/>
      <protection/>
    </xf>
    <xf numFmtId="187" fontId="11" fillId="33" borderId="27" xfId="58" applyFont="1" applyFill="1" applyBorder="1" applyAlignment="1" quotePrefix="1">
      <alignment horizontal="left" vertical="center" indent="1"/>
      <protection/>
    </xf>
    <xf numFmtId="187" fontId="18" fillId="33" borderId="27" xfId="59" applyFont="1" applyFill="1" applyBorder="1" applyAlignment="1" quotePrefix="1">
      <alignment horizontal="left" vertical="center" indent="1"/>
      <protection/>
    </xf>
    <xf numFmtId="0" fontId="11" fillId="33" borderId="33" xfId="58" applyNumberFormat="1" applyFont="1" applyFill="1" applyBorder="1" applyAlignment="1">
      <alignment horizontal="center" vertical="center" shrinkToFit="1"/>
      <protection/>
    </xf>
    <xf numFmtId="187" fontId="11" fillId="33" borderId="29" xfId="58" applyFont="1" applyFill="1" applyBorder="1" applyAlignment="1">
      <alignment horizontal="left" vertical="center" indent="1"/>
      <protection/>
    </xf>
    <xf numFmtId="187" fontId="9" fillId="33" borderId="46" xfId="59" applyFont="1" applyFill="1" applyBorder="1" applyAlignment="1">
      <alignment horizontal="left" vertical="center" indent="1"/>
      <protection/>
    </xf>
    <xf numFmtId="195" fontId="9" fillId="33" borderId="33" xfId="0" applyNumberFormat="1" applyFont="1" applyFill="1" applyBorder="1" applyAlignment="1">
      <alignment horizontal="center" vertical="center"/>
    </xf>
    <xf numFmtId="195" fontId="9" fillId="33" borderId="27" xfId="0" applyNumberFormat="1" applyFont="1" applyFill="1" applyBorder="1" applyAlignment="1">
      <alignment horizontal="right" vertical="center"/>
    </xf>
    <xf numFmtId="196" fontId="9" fillId="33" borderId="40" xfId="58" applyNumberFormat="1" applyFont="1" applyFill="1" applyBorder="1" applyAlignment="1">
      <alignment horizontal="center" vertical="center"/>
      <protection/>
    </xf>
    <xf numFmtId="196" fontId="9" fillId="33" borderId="47" xfId="58" applyNumberFormat="1" applyFont="1" applyFill="1" applyBorder="1" applyAlignment="1">
      <alignment horizontal="right" vertical="center"/>
      <protection/>
    </xf>
    <xf numFmtId="196" fontId="9" fillId="33" borderId="48" xfId="58" applyNumberFormat="1" applyFont="1" applyFill="1" applyBorder="1" applyAlignment="1">
      <alignment horizontal="center" vertical="center"/>
      <protection/>
    </xf>
    <xf numFmtId="196" fontId="9" fillId="33" borderId="47" xfId="58" applyNumberFormat="1" applyFont="1" applyFill="1" applyBorder="1" applyAlignment="1">
      <alignment horizontal="center" vertical="center"/>
      <protection/>
    </xf>
    <xf numFmtId="196" fontId="8" fillId="33" borderId="19" xfId="58" applyNumberFormat="1" applyFont="1" applyFill="1" applyBorder="1" applyAlignment="1">
      <alignment horizontal="center" vertical="center"/>
      <protection/>
    </xf>
    <xf numFmtId="196" fontId="16" fillId="33" borderId="19" xfId="58" applyNumberFormat="1" applyFont="1" applyFill="1" applyBorder="1" applyAlignment="1">
      <alignment horizontal="center" vertical="center"/>
      <protection/>
    </xf>
    <xf numFmtId="195" fontId="9" fillId="33" borderId="29" xfId="0" applyNumberFormat="1" applyFont="1" applyFill="1" applyBorder="1" applyAlignment="1">
      <alignment horizontal="right" vertical="center"/>
    </xf>
    <xf numFmtId="196" fontId="9" fillId="33" borderId="48" xfId="58" applyNumberFormat="1" applyFont="1" applyFill="1" applyBorder="1" applyAlignment="1">
      <alignment horizontal="right" vertical="center"/>
      <protection/>
    </xf>
    <xf numFmtId="195" fontId="9" fillId="33" borderId="25" xfId="0" applyNumberFormat="1" applyFont="1" applyFill="1" applyBorder="1" applyAlignment="1">
      <alignment horizontal="right" vertical="center"/>
    </xf>
    <xf numFmtId="196" fontId="9" fillId="33" borderId="40" xfId="58" applyNumberFormat="1" applyFont="1" applyFill="1" applyBorder="1" applyAlignment="1">
      <alignment horizontal="right" vertical="center"/>
      <protection/>
    </xf>
    <xf numFmtId="196" fontId="4" fillId="0" borderId="0" xfId="0" applyNumberFormat="1" applyFont="1" applyAlignment="1">
      <alignment/>
    </xf>
    <xf numFmtId="0" fontId="11" fillId="33" borderId="45" xfId="59" applyNumberFormat="1" applyFont="1" applyFill="1" applyBorder="1" applyAlignment="1">
      <alignment horizontal="center" vertical="center"/>
      <protection/>
    </xf>
    <xf numFmtId="187" fontId="11" fillId="33" borderId="28" xfId="58" applyFont="1" applyFill="1" applyBorder="1" applyAlignment="1">
      <alignment horizontal="left" vertical="center" indent="1"/>
      <protection/>
    </xf>
    <xf numFmtId="187" fontId="11" fillId="33" borderId="21" xfId="58" applyFont="1" applyFill="1" applyBorder="1" applyAlignment="1">
      <alignment horizontal="left" vertical="center" indent="1"/>
      <protection/>
    </xf>
    <xf numFmtId="187" fontId="9" fillId="33" borderId="22" xfId="59" applyFont="1" applyFill="1" applyBorder="1" applyAlignment="1">
      <alignment horizontal="left" vertical="center" indent="1"/>
      <protection/>
    </xf>
    <xf numFmtId="195" fontId="9" fillId="33" borderId="45" xfId="0" applyNumberFormat="1" applyFont="1" applyFill="1" applyBorder="1" applyAlignment="1">
      <alignment horizontal="center" vertical="center"/>
    </xf>
    <xf numFmtId="195" fontId="9" fillId="33" borderId="28" xfId="0" applyNumberFormat="1" applyFont="1" applyFill="1" applyBorder="1" applyAlignment="1">
      <alignment horizontal="center" vertical="center"/>
    </xf>
    <xf numFmtId="196" fontId="9" fillId="33" borderId="49" xfId="58" applyNumberFormat="1" applyFont="1" applyFill="1" applyBorder="1" applyAlignment="1">
      <alignment horizontal="center" vertical="center"/>
      <protection/>
    </xf>
    <xf numFmtId="0" fontId="11" fillId="33" borderId="50" xfId="59" applyNumberFormat="1" applyFont="1" applyFill="1" applyBorder="1" applyAlignment="1">
      <alignment horizontal="center" vertical="center"/>
      <protection/>
    </xf>
    <xf numFmtId="187" fontId="11" fillId="33" borderId="51" xfId="58" applyFont="1" applyFill="1" applyBorder="1" applyAlignment="1">
      <alignment horizontal="left" vertical="center" indent="1"/>
      <protection/>
    </xf>
    <xf numFmtId="195" fontId="9" fillId="33" borderId="50" xfId="0" applyNumberFormat="1" applyFont="1" applyFill="1" applyBorder="1" applyAlignment="1">
      <alignment horizontal="center" vertical="center"/>
    </xf>
    <xf numFmtId="195" fontId="9" fillId="33" borderId="51" xfId="0" applyNumberFormat="1" applyFont="1" applyFill="1" applyBorder="1" applyAlignment="1">
      <alignment horizontal="center" vertical="center"/>
    </xf>
    <xf numFmtId="196" fontId="9" fillId="33" borderId="52" xfId="58" applyNumberFormat="1" applyFont="1" applyFill="1" applyBorder="1" applyAlignment="1">
      <alignment horizontal="center" vertical="center"/>
      <protection/>
    </xf>
    <xf numFmtId="194" fontId="16" fillId="33" borderId="17" xfId="0" applyNumberFormat="1" applyFont="1" applyFill="1" applyBorder="1" applyAlignment="1">
      <alignment horizontal="center" vertical="center"/>
    </xf>
    <xf numFmtId="194" fontId="9" fillId="33" borderId="18" xfId="0" applyNumberFormat="1" applyFont="1" applyFill="1" applyBorder="1" applyAlignment="1">
      <alignment horizontal="center" vertical="center"/>
    </xf>
    <xf numFmtId="187" fontId="8" fillId="33" borderId="17" xfId="59" applyFont="1" applyFill="1" applyBorder="1" applyAlignment="1">
      <alignment horizontal="center" vertical="center"/>
      <protection/>
    </xf>
    <xf numFmtId="187" fontId="8" fillId="33" borderId="19" xfId="59" applyFont="1" applyFill="1" applyBorder="1" applyAlignment="1">
      <alignment horizontal="center" vertical="center"/>
      <protection/>
    </xf>
    <xf numFmtId="187" fontId="8" fillId="33" borderId="10" xfId="59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187" fontId="8" fillId="33" borderId="53" xfId="59" applyFont="1" applyFill="1" applyBorder="1" applyAlignment="1">
      <alignment horizontal="left" vertical="center"/>
      <protection/>
    </xf>
    <xf numFmtId="187" fontId="8" fillId="33" borderId="54" xfId="59" applyFont="1" applyFill="1" applyBorder="1" applyAlignment="1">
      <alignment horizontal="left" vertical="center"/>
      <protection/>
    </xf>
    <xf numFmtId="187" fontId="8" fillId="33" borderId="55" xfId="59" applyFont="1" applyFill="1" applyBorder="1" applyAlignment="1">
      <alignment horizontal="left" vertical="center"/>
      <protection/>
    </xf>
    <xf numFmtId="187" fontId="8" fillId="33" borderId="56" xfId="59" applyFont="1" applyFill="1" applyBorder="1" applyAlignment="1">
      <alignment horizontal="left" vertical="center"/>
      <protection/>
    </xf>
    <xf numFmtId="187" fontId="8" fillId="33" borderId="57" xfId="59" applyFont="1" applyFill="1" applyBorder="1" applyAlignment="1">
      <alignment horizontal="left" vertical="center"/>
      <protection/>
    </xf>
    <xf numFmtId="187" fontId="8" fillId="33" borderId="58" xfId="59" applyFont="1" applyFill="1" applyBorder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บ่งชี้ 2.4-2.13" xfId="58"/>
    <cellStyle name="Normal_ภาคผนวก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zoomScalePageLayoutView="0" workbookViewId="0" topLeftCell="A1">
      <selection activeCell="J69" sqref="J69"/>
    </sheetView>
  </sheetViews>
  <sheetFormatPr defaultColWidth="9.140625" defaultRowHeight="20.25"/>
  <cols>
    <col min="1" max="2" width="8.28125" style="1" customWidth="1"/>
    <col min="3" max="3" width="17.7109375" style="1" customWidth="1"/>
    <col min="4" max="4" width="7.7109375" style="1" customWidth="1"/>
    <col min="5" max="5" width="17.8515625" style="1" customWidth="1"/>
    <col min="6" max="9" width="11.7109375" style="1" customWidth="1"/>
    <col min="10" max="16384" width="9.140625" style="1" customWidth="1"/>
  </cols>
  <sheetData>
    <row r="1" spans="1:9" ht="24">
      <c r="A1" s="2" t="s">
        <v>49</v>
      </c>
      <c r="B1" s="3"/>
      <c r="C1" s="4"/>
      <c r="D1" s="5"/>
      <c r="E1" s="6"/>
      <c r="F1" s="5"/>
      <c r="G1" s="5"/>
      <c r="H1" s="5"/>
      <c r="I1" s="3"/>
    </row>
    <row r="2" spans="1:9" ht="24">
      <c r="A2" s="7" t="s">
        <v>61</v>
      </c>
      <c r="B2" s="3"/>
      <c r="C2" s="4"/>
      <c r="D2" s="5"/>
      <c r="E2" s="6"/>
      <c r="F2" s="5"/>
      <c r="G2" s="5"/>
      <c r="H2" s="5"/>
      <c r="I2" s="3"/>
    </row>
    <row r="3" spans="1:9" ht="5.25" customHeight="1">
      <c r="A3" s="8"/>
      <c r="B3" s="4"/>
      <c r="C3" s="9"/>
      <c r="D3" s="5"/>
      <c r="E3" s="6"/>
      <c r="F3" s="5"/>
      <c r="G3" s="5"/>
      <c r="H3" s="5"/>
      <c r="I3" s="3"/>
    </row>
    <row r="4" spans="1:9" ht="21.75" customHeight="1">
      <c r="A4" s="160" t="s">
        <v>0</v>
      </c>
      <c r="B4" s="162" t="s">
        <v>58</v>
      </c>
      <c r="C4" s="163"/>
      <c r="D4" s="164"/>
      <c r="E4" s="10" t="s">
        <v>1</v>
      </c>
      <c r="F4" s="158" t="s">
        <v>2</v>
      </c>
      <c r="G4" s="159"/>
      <c r="H4" s="158" t="s">
        <v>3</v>
      </c>
      <c r="I4" s="159"/>
    </row>
    <row r="5" spans="1:9" ht="26.25" customHeight="1">
      <c r="A5" s="161"/>
      <c r="B5" s="165"/>
      <c r="C5" s="166"/>
      <c r="D5" s="167"/>
      <c r="E5" s="11" t="s">
        <v>4</v>
      </c>
      <c r="F5" s="12" t="s">
        <v>5</v>
      </c>
      <c r="G5" s="13" t="s">
        <v>6</v>
      </c>
      <c r="H5" s="12" t="s">
        <v>5</v>
      </c>
      <c r="I5" s="14" t="s">
        <v>6</v>
      </c>
    </row>
    <row r="6" spans="1:9" ht="18" customHeight="1">
      <c r="A6" s="42">
        <v>1</v>
      </c>
      <c r="B6" s="43" t="s">
        <v>7</v>
      </c>
      <c r="C6" s="72"/>
      <c r="D6" s="15"/>
      <c r="E6" s="107">
        <f>SUM(E7:E8)</f>
        <v>15</v>
      </c>
      <c r="F6" s="111">
        <f>SUM(E6)</f>
        <v>15</v>
      </c>
      <c r="G6" s="133">
        <f>F6*100/E6</f>
        <v>100</v>
      </c>
      <c r="H6" s="105">
        <v>0</v>
      </c>
      <c r="I6" s="100">
        <f>H6*100/E6</f>
        <v>0</v>
      </c>
    </row>
    <row r="7" spans="1:9" ht="18" customHeight="1">
      <c r="A7" s="60"/>
      <c r="B7" s="126" t="s">
        <v>68</v>
      </c>
      <c r="C7" s="62"/>
      <c r="D7" s="16"/>
      <c r="E7" s="117">
        <f>SUM(F7,H7)</f>
        <v>13</v>
      </c>
      <c r="F7" s="132">
        <v>13</v>
      </c>
      <c r="G7" s="134">
        <f>F7*100/E7</f>
        <v>100</v>
      </c>
      <c r="H7" s="112">
        <v>0</v>
      </c>
      <c r="I7" s="136">
        <f>H7*100/E7</f>
        <v>0</v>
      </c>
    </row>
    <row r="8" spans="1:9" ht="18" customHeight="1">
      <c r="A8" s="121"/>
      <c r="B8" s="127" t="s">
        <v>69</v>
      </c>
      <c r="C8" s="74"/>
      <c r="D8" s="19"/>
      <c r="E8" s="117">
        <f>SUM(F8,H8)</f>
        <v>2</v>
      </c>
      <c r="F8" s="132">
        <v>2</v>
      </c>
      <c r="G8" s="134">
        <f>F8*100/E8</f>
        <v>100</v>
      </c>
      <c r="H8" s="112">
        <v>0</v>
      </c>
      <c r="I8" s="136">
        <f>H8*100/E8</f>
        <v>0</v>
      </c>
    </row>
    <row r="9" spans="1:9" ht="18" customHeight="1">
      <c r="A9" s="128">
        <v>2</v>
      </c>
      <c r="B9" s="129" t="s">
        <v>8</v>
      </c>
      <c r="C9" s="120"/>
      <c r="D9" s="130"/>
      <c r="E9" s="131">
        <f aca="true" t="shared" si="0" ref="E9:E18">SUM(F9,H9)</f>
        <v>10</v>
      </c>
      <c r="F9" s="123">
        <v>10</v>
      </c>
      <c r="G9" s="135">
        <f aca="true" t="shared" si="1" ref="G9:G18">F9*100/E9</f>
        <v>100</v>
      </c>
      <c r="H9" s="123">
        <v>0</v>
      </c>
      <c r="I9" s="135">
        <f aca="true" t="shared" si="2" ref="I9:I18">H9*100/E9</f>
        <v>0</v>
      </c>
    </row>
    <row r="10" spans="1:11" ht="18" customHeight="1">
      <c r="A10" s="125">
        <v>3</v>
      </c>
      <c r="B10" s="45" t="s">
        <v>9</v>
      </c>
      <c r="C10" s="62"/>
      <c r="D10" s="16"/>
      <c r="E10" s="108">
        <f>SUM(E11:E14)</f>
        <v>24</v>
      </c>
      <c r="F10" s="123">
        <f>SUM(F11:F14)</f>
        <v>22</v>
      </c>
      <c r="G10" s="135">
        <f t="shared" si="1"/>
        <v>91.66666666666667</v>
      </c>
      <c r="H10" s="123">
        <f>SUM(H11:H14)</f>
        <v>2</v>
      </c>
      <c r="I10" s="135">
        <f>H10*100/E10</f>
        <v>8.333333333333334</v>
      </c>
      <c r="K10" s="143"/>
    </row>
    <row r="11" spans="1:9" ht="18" customHeight="1">
      <c r="A11" s="60"/>
      <c r="B11" s="126" t="s">
        <v>67</v>
      </c>
      <c r="C11" s="62"/>
      <c r="D11" s="16"/>
      <c r="E11" s="117">
        <f t="shared" si="0"/>
        <v>19</v>
      </c>
      <c r="F11" s="132">
        <v>18</v>
      </c>
      <c r="G11" s="134">
        <f t="shared" si="1"/>
        <v>94.73684210526316</v>
      </c>
      <c r="H11" s="132">
        <v>1</v>
      </c>
      <c r="I11" s="134">
        <f t="shared" si="2"/>
        <v>5.2631578947368425</v>
      </c>
    </row>
    <row r="12" spans="1:9" ht="18" customHeight="1">
      <c r="A12" s="125"/>
      <c r="B12" s="46" t="s">
        <v>42</v>
      </c>
      <c r="C12" s="66"/>
      <c r="D12" s="18"/>
      <c r="E12" s="117">
        <f t="shared" si="0"/>
        <v>3</v>
      </c>
      <c r="F12" s="132">
        <v>3</v>
      </c>
      <c r="G12" s="134">
        <f t="shared" si="1"/>
        <v>100</v>
      </c>
      <c r="H12" s="132">
        <v>0</v>
      </c>
      <c r="I12" s="134">
        <f t="shared" si="2"/>
        <v>0</v>
      </c>
    </row>
    <row r="13" spans="1:9" ht="18" customHeight="1">
      <c r="A13" s="60"/>
      <c r="B13" s="47" t="s">
        <v>43</v>
      </c>
      <c r="C13" s="65"/>
      <c r="D13" s="18"/>
      <c r="E13" s="117">
        <f t="shared" si="0"/>
        <v>1</v>
      </c>
      <c r="F13" s="132">
        <v>0</v>
      </c>
      <c r="G13" s="134">
        <f t="shared" si="1"/>
        <v>0</v>
      </c>
      <c r="H13" s="132">
        <v>1</v>
      </c>
      <c r="I13" s="134">
        <f t="shared" si="2"/>
        <v>100</v>
      </c>
    </row>
    <row r="14" spans="1:9" ht="18" customHeight="1">
      <c r="A14" s="128"/>
      <c r="B14" s="48" t="s">
        <v>44</v>
      </c>
      <c r="C14" s="73"/>
      <c r="D14" s="18"/>
      <c r="E14" s="117">
        <f t="shared" si="0"/>
        <v>1</v>
      </c>
      <c r="F14" s="132">
        <v>1</v>
      </c>
      <c r="G14" s="134">
        <f t="shared" si="1"/>
        <v>100</v>
      </c>
      <c r="H14" s="132">
        <v>0</v>
      </c>
      <c r="I14" s="134">
        <f t="shared" si="2"/>
        <v>0</v>
      </c>
    </row>
    <row r="15" spans="1:9" ht="18" customHeight="1">
      <c r="A15" s="42">
        <v>4</v>
      </c>
      <c r="B15" s="45" t="s">
        <v>10</v>
      </c>
      <c r="C15" s="62"/>
      <c r="D15" s="18"/>
      <c r="E15" s="108">
        <f t="shared" si="0"/>
        <v>15</v>
      </c>
      <c r="F15" s="112">
        <v>15</v>
      </c>
      <c r="G15" s="136">
        <f t="shared" si="1"/>
        <v>100</v>
      </c>
      <c r="H15" s="112">
        <v>0</v>
      </c>
      <c r="I15" s="136">
        <f t="shared" si="2"/>
        <v>0</v>
      </c>
    </row>
    <row r="16" spans="1:9" ht="18" customHeight="1">
      <c r="A16" s="44">
        <v>5</v>
      </c>
      <c r="B16" s="49" t="s">
        <v>11</v>
      </c>
      <c r="C16" s="74"/>
      <c r="D16" s="16"/>
      <c r="E16" s="108">
        <f t="shared" si="0"/>
        <v>4</v>
      </c>
      <c r="F16" s="112">
        <v>4</v>
      </c>
      <c r="G16" s="136">
        <f t="shared" si="1"/>
        <v>100</v>
      </c>
      <c r="H16" s="112">
        <v>0</v>
      </c>
      <c r="I16" s="136">
        <f t="shared" si="2"/>
        <v>0</v>
      </c>
    </row>
    <row r="17" spans="1:9" ht="18" customHeight="1">
      <c r="A17" s="42">
        <v>6</v>
      </c>
      <c r="B17" s="49" t="s">
        <v>12</v>
      </c>
      <c r="C17" s="74"/>
      <c r="D17" s="16"/>
      <c r="E17" s="108">
        <f t="shared" si="0"/>
        <v>2</v>
      </c>
      <c r="F17" s="112">
        <v>2</v>
      </c>
      <c r="G17" s="136">
        <f t="shared" si="1"/>
        <v>100</v>
      </c>
      <c r="H17" s="112">
        <v>0</v>
      </c>
      <c r="I17" s="136">
        <f t="shared" si="2"/>
        <v>0</v>
      </c>
    </row>
    <row r="18" spans="1:9" ht="18" customHeight="1">
      <c r="A18" s="44">
        <v>7</v>
      </c>
      <c r="B18" s="49" t="s">
        <v>50</v>
      </c>
      <c r="C18" s="74"/>
      <c r="D18" s="19"/>
      <c r="E18" s="108">
        <f t="shared" si="0"/>
        <v>3</v>
      </c>
      <c r="F18" s="112">
        <v>2</v>
      </c>
      <c r="G18" s="136">
        <f t="shared" si="1"/>
        <v>66.66666666666667</v>
      </c>
      <c r="H18" s="112">
        <v>1</v>
      </c>
      <c r="I18" s="136">
        <f t="shared" si="2"/>
        <v>33.333333333333336</v>
      </c>
    </row>
    <row r="19" spans="1:9" ht="18.75" customHeight="1">
      <c r="A19" s="50" t="s">
        <v>13</v>
      </c>
      <c r="B19" s="21"/>
      <c r="C19" s="22"/>
      <c r="D19" s="23"/>
      <c r="E19" s="106">
        <f>SUM(E6,E9:E10,E15:E18)</f>
        <v>73</v>
      </c>
      <c r="F19" s="113">
        <f>SUM(F6,F9:F10,F15:F18)</f>
        <v>70</v>
      </c>
      <c r="G19" s="137">
        <f aca="true" t="shared" si="3" ref="G19:G34">F19*100/E19</f>
        <v>95.89041095890411</v>
      </c>
      <c r="H19" s="113">
        <f>SUM(H6,H9:H10,H15:H18)</f>
        <v>3</v>
      </c>
      <c r="I19" s="137">
        <f aca="true" t="shared" si="4" ref="I19:I34">H19*100/E19</f>
        <v>4.109589041095891</v>
      </c>
    </row>
    <row r="20" spans="1:9" ht="18" customHeight="1">
      <c r="A20" s="51">
        <v>8</v>
      </c>
      <c r="B20" s="43" t="s">
        <v>14</v>
      </c>
      <c r="C20" s="61"/>
      <c r="D20" s="15"/>
      <c r="E20" s="107">
        <f>SUM(F20,H20)</f>
        <v>4</v>
      </c>
      <c r="F20" s="111">
        <v>3</v>
      </c>
      <c r="G20" s="133">
        <f t="shared" si="3"/>
        <v>75</v>
      </c>
      <c r="H20" s="105">
        <v>1</v>
      </c>
      <c r="I20" s="133">
        <f t="shared" si="4"/>
        <v>25</v>
      </c>
    </row>
    <row r="21" spans="1:9" ht="18" customHeight="1">
      <c r="A21" s="52">
        <v>9</v>
      </c>
      <c r="B21" s="45" t="s">
        <v>62</v>
      </c>
      <c r="C21" s="62"/>
      <c r="D21" s="16"/>
      <c r="E21" s="108">
        <f>SUM(F21,H21)</f>
        <v>19</v>
      </c>
      <c r="F21" s="112">
        <v>14</v>
      </c>
      <c r="G21" s="136">
        <f t="shared" si="3"/>
        <v>73.6842105263158</v>
      </c>
      <c r="H21" s="112">
        <v>5</v>
      </c>
      <c r="I21" s="136">
        <f t="shared" si="4"/>
        <v>26.31578947368421</v>
      </c>
    </row>
    <row r="22" spans="1:9" ht="18" customHeight="1">
      <c r="A22" s="52">
        <v>10</v>
      </c>
      <c r="B22" s="45" t="s">
        <v>15</v>
      </c>
      <c r="C22" s="62"/>
      <c r="D22" s="16"/>
      <c r="E22" s="108">
        <f>SUM(F22,H22)</f>
        <v>13</v>
      </c>
      <c r="F22" s="112">
        <v>7</v>
      </c>
      <c r="G22" s="136">
        <f t="shared" si="3"/>
        <v>53.84615384615385</v>
      </c>
      <c r="H22" s="112">
        <v>6</v>
      </c>
      <c r="I22" s="136">
        <f t="shared" si="4"/>
        <v>46.15384615384615</v>
      </c>
    </row>
    <row r="23" spans="1:9" ht="18" customHeight="1">
      <c r="A23" s="53">
        <v>11</v>
      </c>
      <c r="B23" s="43" t="s">
        <v>16</v>
      </c>
      <c r="C23" s="61"/>
      <c r="D23" s="75"/>
      <c r="E23" s="108">
        <f>SUM(F23,H23)</f>
        <v>10</v>
      </c>
      <c r="F23" s="112">
        <v>6</v>
      </c>
      <c r="G23" s="136">
        <f t="shared" si="3"/>
        <v>60</v>
      </c>
      <c r="H23" s="112">
        <v>4</v>
      </c>
      <c r="I23" s="136">
        <f t="shared" si="4"/>
        <v>40</v>
      </c>
    </row>
    <row r="24" spans="1:9" ht="18.75" customHeight="1">
      <c r="A24" s="50" t="s">
        <v>17</v>
      </c>
      <c r="B24" s="21"/>
      <c r="C24" s="22"/>
      <c r="D24" s="23"/>
      <c r="E24" s="106">
        <f>SUM(E20:E23)</f>
        <v>46</v>
      </c>
      <c r="F24" s="113">
        <f>SUM(F20:F23)</f>
        <v>30</v>
      </c>
      <c r="G24" s="137">
        <f t="shared" si="3"/>
        <v>65.21739130434783</v>
      </c>
      <c r="H24" s="113">
        <f>SUM(H20:H23)</f>
        <v>16</v>
      </c>
      <c r="I24" s="137">
        <f t="shared" si="4"/>
        <v>34.78260869565217</v>
      </c>
    </row>
    <row r="25" spans="1:9" ht="18" customHeight="1">
      <c r="A25" s="54">
        <v>12</v>
      </c>
      <c r="B25" s="43" t="s">
        <v>18</v>
      </c>
      <c r="C25" s="61"/>
      <c r="D25" s="15"/>
      <c r="E25" s="107">
        <f>SUM(F25,H25)</f>
        <v>10</v>
      </c>
      <c r="F25" s="111">
        <v>7</v>
      </c>
      <c r="G25" s="133">
        <f t="shared" si="3"/>
        <v>70</v>
      </c>
      <c r="H25" s="105">
        <v>3</v>
      </c>
      <c r="I25" s="133">
        <f t="shared" si="4"/>
        <v>30</v>
      </c>
    </row>
    <row r="26" spans="1:9" ht="18" customHeight="1">
      <c r="A26" s="55">
        <v>13</v>
      </c>
      <c r="B26" s="45" t="s">
        <v>19</v>
      </c>
      <c r="C26" s="62"/>
      <c r="D26" s="16"/>
      <c r="E26" s="108">
        <f>SUM(F26,H26)</f>
        <v>11</v>
      </c>
      <c r="F26" s="112">
        <v>11</v>
      </c>
      <c r="G26" s="136">
        <f t="shared" si="3"/>
        <v>100</v>
      </c>
      <c r="H26" s="112">
        <v>0</v>
      </c>
      <c r="I26" s="136">
        <f t="shared" si="4"/>
        <v>0</v>
      </c>
    </row>
    <row r="27" spans="1:9" ht="18" customHeight="1">
      <c r="A27" s="55">
        <v>14</v>
      </c>
      <c r="B27" s="45" t="s">
        <v>20</v>
      </c>
      <c r="C27" s="62"/>
      <c r="D27" s="25"/>
      <c r="E27" s="108">
        <f>SUM(F27,H27)</f>
        <v>11</v>
      </c>
      <c r="F27" s="112">
        <v>11</v>
      </c>
      <c r="G27" s="136">
        <f t="shared" si="3"/>
        <v>100</v>
      </c>
      <c r="H27" s="112">
        <v>0</v>
      </c>
      <c r="I27" s="136">
        <f t="shared" si="4"/>
        <v>0</v>
      </c>
    </row>
    <row r="28" spans="1:9" ht="18" customHeight="1">
      <c r="A28" s="56">
        <v>15</v>
      </c>
      <c r="B28" s="57" t="s">
        <v>21</v>
      </c>
      <c r="C28" s="76"/>
      <c r="D28" s="75"/>
      <c r="E28" s="108">
        <f>SUM(F28,H28)</f>
        <v>9</v>
      </c>
      <c r="F28" s="112">
        <v>8</v>
      </c>
      <c r="G28" s="136">
        <f t="shared" si="3"/>
        <v>88.88888888888889</v>
      </c>
      <c r="H28" s="112">
        <v>1</v>
      </c>
      <c r="I28" s="136">
        <f t="shared" si="4"/>
        <v>11.11111111111111</v>
      </c>
    </row>
    <row r="29" spans="1:9" ht="18.75" customHeight="1">
      <c r="A29" s="50" t="s">
        <v>22</v>
      </c>
      <c r="B29" s="21"/>
      <c r="C29" s="22"/>
      <c r="D29" s="23"/>
      <c r="E29" s="106">
        <f>SUM(E25:E28)</f>
        <v>41</v>
      </c>
      <c r="F29" s="113">
        <f>SUM(F25:F28)</f>
        <v>37</v>
      </c>
      <c r="G29" s="137">
        <f t="shared" si="3"/>
        <v>90.2439024390244</v>
      </c>
      <c r="H29" s="113">
        <f>SUM(H25:H28)</f>
        <v>4</v>
      </c>
      <c r="I29" s="137">
        <f t="shared" si="4"/>
        <v>9.75609756097561</v>
      </c>
    </row>
    <row r="30" spans="1:9" ht="18" customHeight="1">
      <c r="A30" s="58">
        <v>16</v>
      </c>
      <c r="B30" s="43" t="s">
        <v>23</v>
      </c>
      <c r="C30" s="61"/>
      <c r="D30" s="15"/>
      <c r="E30" s="107">
        <f>SUM(F30,H30)</f>
        <v>8</v>
      </c>
      <c r="F30" s="111">
        <v>5</v>
      </c>
      <c r="G30" s="133">
        <f t="shared" si="3"/>
        <v>62.5</v>
      </c>
      <c r="H30" s="105">
        <v>3</v>
      </c>
      <c r="I30" s="133">
        <f t="shared" si="4"/>
        <v>37.5</v>
      </c>
    </row>
    <row r="31" spans="1:9" ht="18" customHeight="1">
      <c r="A31" s="55">
        <v>17</v>
      </c>
      <c r="B31" s="45" t="s">
        <v>24</v>
      </c>
      <c r="C31" s="62"/>
      <c r="D31" s="16"/>
      <c r="E31" s="108">
        <f>SUM(F31,H31)</f>
        <v>6</v>
      </c>
      <c r="F31" s="112">
        <v>3</v>
      </c>
      <c r="G31" s="136">
        <f t="shared" si="3"/>
        <v>50</v>
      </c>
      <c r="H31" s="112">
        <v>3</v>
      </c>
      <c r="I31" s="136">
        <f t="shared" si="4"/>
        <v>50</v>
      </c>
    </row>
    <row r="32" spans="1:9" ht="18" customHeight="1">
      <c r="A32" s="55">
        <v>18</v>
      </c>
      <c r="B32" s="45" t="s">
        <v>25</v>
      </c>
      <c r="C32" s="62"/>
      <c r="D32" s="16"/>
      <c r="E32" s="108">
        <f>SUM(F32,H32)</f>
        <v>9</v>
      </c>
      <c r="F32" s="112">
        <v>6</v>
      </c>
      <c r="G32" s="136">
        <f t="shared" si="3"/>
        <v>66.66666666666667</v>
      </c>
      <c r="H32" s="112">
        <v>3</v>
      </c>
      <c r="I32" s="136">
        <f t="shared" si="4"/>
        <v>33.333333333333336</v>
      </c>
    </row>
    <row r="33" spans="1:9" ht="18" customHeight="1">
      <c r="A33" s="55">
        <v>19</v>
      </c>
      <c r="B33" s="45" t="s">
        <v>26</v>
      </c>
      <c r="C33" s="62"/>
      <c r="D33" s="16"/>
      <c r="E33" s="108">
        <f>SUM(F33,H33)</f>
        <v>10</v>
      </c>
      <c r="F33" s="112">
        <v>10</v>
      </c>
      <c r="G33" s="136">
        <f t="shared" si="3"/>
        <v>100</v>
      </c>
      <c r="H33" s="112">
        <v>0</v>
      </c>
      <c r="I33" s="136">
        <f t="shared" si="4"/>
        <v>0</v>
      </c>
    </row>
    <row r="34" spans="1:11" ht="18" customHeight="1">
      <c r="A34" s="144">
        <v>20</v>
      </c>
      <c r="B34" s="45" t="s">
        <v>27</v>
      </c>
      <c r="C34" s="62"/>
      <c r="D34" s="16"/>
      <c r="E34" s="108">
        <f>SUM(F34,H34)</f>
        <v>16.5</v>
      </c>
      <c r="F34" s="112">
        <v>8.5</v>
      </c>
      <c r="G34" s="136">
        <f t="shared" si="3"/>
        <v>51.515151515151516</v>
      </c>
      <c r="H34" s="112">
        <v>8</v>
      </c>
      <c r="I34" s="136">
        <f t="shared" si="4"/>
        <v>48.484848484848484</v>
      </c>
      <c r="K34" s="143"/>
    </row>
    <row r="35" spans="1:9" ht="18" customHeight="1">
      <c r="A35" s="55">
        <v>21</v>
      </c>
      <c r="B35" s="45" t="s">
        <v>28</v>
      </c>
      <c r="C35" s="62"/>
      <c r="D35" s="16"/>
      <c r="E35" s="108">
        <f aca="true" t="shared" si="5" ref="E35:E43">SUM(F35,H35)</f>
        <v>6</v>
      </c>
      <c r="F35" s="112">
        <v>6</v>
      </c>
      <c r="G35" s="136">
        <f aca="true" t="shared" si="6" ref="G35:G63">F35*100/E35</f>
        <v>100</v>
      </c>
      <c r="H35" s="112">
        <v>0</v>
      </c>
      <c r="I35" s="136">
        <f aca="true" t="shared" si="7" ref="I35:I63">H35*100/E35</f>
        <v>0</v>
      </c>
    </row>
    <row r="36" spans="1:9" ht="18" customHeight="1">
      <c r="A36" s="55">
        <v>22</v>
      </c>
      <c r="B36" s="45" t="s">
        <v>29</v>
      </c>
      <c r="C36" s="62"/>
      <c r="D36" s="16"/>
      <c r="E36" s="107">
        <f t="shared" si="5"/>
        <v>10</v>
      </c>
      <c r="F36" s="111">
        <v>10</v>
      </c>
      <c r="G36" s="133">
        <f t="shared" si="6"/>
        <v>100</v>
      </c>
      <c r="H36" s="105">
        <v>0</v>
      </c>
      <c r="I36" s="133">
        <f t="shared" si="7"/>
        <v>0</v>
      </c>
    </row>
    <row r="37" spans="1:9" ht="18" customHeight="1">
      <c r="A37" s="55">
        <v>23</v>
      </c>
      <c r="B37" s="45" t="s">
        <v>30</v>
      </c>
      <c r="C37" s="62"/>
      <c r="D37" s="16"/>
      <c r="E37" s="108">
        <f t="shared" si="5"/>
        <v>7</v>
      </c>
      <c r="F37" s="112">
        <v>7</v>
      </c>
      <c r="G37" s="136">
        <f t="shared" si="6"/>
        <v>100</v>
      </c>
      <c r="H37" s="112">
        <v>0</v>
      </c>
      <c r="I37" s="136">
        <f t="shared" si="7"/>
        <v>0</v>
      </c>
    </row>
    <row r="38" spans="1:9" ht="18" customHeight="1">
      <c r="A38" s="55">
        <v>24</v>
      </c>
      <c r="B38" s="45" t="s">
        <v>31</v>
      </c>
      <c r="C38" s="62"/>
      <c r="D38" s="16"/>
      <c r="E38" s="108">
        <f t="shared" si="5"/>
        <v>14</v>
      </c>
      <c r="F38" s="112">
        <v>13</v>
      </c>
      <c r="G38" s="136">
        <f t="shared" si="6"/>
        <v>92.85714285714286</v>
      </c>
      <c r="H38" s="112">
        <v>1</v>
      </c>
      <c r="I38" s="136">
        <f t="shared" si="7"/>
        <v>7.142857142857143</v>
      </c>
    </row>
    <row r="39" spans="1:9" ht="18" customHeight="1">
      <c r="A39" s="55">
        <v>25</v>
      </c>
      <c r="B39" s="45" t="s">
        <v>32</v>
      </c>
      <c r="C39" s="62"/>
      <c r="D39" s="16"/>
      <c r="E39" s="108">
        <f t="shared" si="5"/>
        <v>12</v>
      </c>
      <c r="F39" s="112">
        <v>9</v>
      </c>
      <c r="G39" s="136">
        <f t="shared" si="6"/>
        <v>75</v>
      </c>
      <c r="H39" s="112">
        <v>3</v>
      </c>
      <c r="I39" s="136">
        <f t="shared" si="7"/>
        <v>25</v>
      </c>
    </row>
    <row r="40" spans="1:9" ht="18" customHeight="1">
      <c r="A40" s="55">
        <v>26</v>
      </c>
      <c r="B40" s="45" t="s">
        <v>33</v>
      </c>
      <c r="C40" s="62"/>
      <c r="D40" s="16"/>
      <c r="E40" s="107">
        <f t="shared" si="5"/>
        <v>9</v>
      </c>
      <c r="F40" s="111">
        <v>6</v>
      </c>
      <c r="G40" s="133">
        <f t="shared" si="6"/>
        <v>66.66666666666667</v>
      </c>
      <c r="H40" s="105">
        <v>3</v>
      </c>
      <c r="I40" s="133">
        <f t="shared" si="7"/>
        <v>33.333333333333336</v>
      </c>
    </row>
    <row r="41" spans="1:9" ht="18" customHeight="1">
      <c r="A41" s="55">
        <v>27</v>
      </c>
      <c r="B41" s="45" t="s">
        <v>34</v>
      </c>
      <c r="C41" s="62"/>
      <c r="D41" s="16"/>
      <c r="E41" s="108">
        <f t="shared" si="5"/>
        <v>9</v>
      </c>
      <c r="F41" s="112">
        <v>7</v>
      </c>
      <c r="G41" s="136">
        <f t="shared" si="6"/>
        <v>77.77777777777777</v>
      </c>
      <c r="H41" s="112">
        <v>2</v>
      </c>
      <c r="I41" s="136">
        <f t="shared" si="7"/>
        <v>22.22222222222222</v>
      </c>
    </row>
    <row r="42" spans="1:9" ht="18" customHeight="1">
      <c r="A42" s="55">
        <v>28</v>
      </c>
      <c r="B42" s="45" t="s">
        <v>35</v>
      </c>
      <c r="C42" s="62"/>
      <c r="D42" s="16"/>
      <c r="E42" s="108">
        <f t="shared" si="5"/>
        <v>7</v>
      </c>
      <c r="F42" s="112">
        <v>6</v>
      </c>
      <c r="G42" s="136">
        <f t="shared" si="6"/>
        <v>85.71428571428571</v>
      </c>
      <c r="H42" s="112">
        <v>1</v>
      </c>
      <c r="I42" s="136">
        <f t="shared" si="7"/>
        <v>14.285714285714286</v>
      </c>
    </row>
    <row r="43" spans="1:9" ht="18" customHeight="1">
      <c r="A43" s="144">
        <v>29</v>
      </c>
      <c r="B43" s="145" t="s">
        <v>36</v>
      </c>
      <c r="C43" s="146"/>
      <c r="D43" s="147"/>
      <c r="E43" s="148">
        <f t="shared" si="5"/>
        <v>7.5</v>
      </c>
      <c r="F43" s="149">
        <v>5.5</v>
      </c>
      <c r="G43" s="150">
        <f t="shared" si="6"/>
        <v>73.33333333333333</v>
      </c>
      <c r="H43" s="149">
        <v>2</v>
      </c>
      <c r="I43" s="150">
        <f t="shared" si="7"/>
        <v>26.666666666666668</v>
      </c>
    </row>
    <row r="44" spans="1:9" ht="18" customHeight="1">
      <c r="A44" s="151">
        <v>30</v>
      </c>
      <c r="B44" s="152" t="s">
        <v>71</v>
      </c>
      <c r="C44" s="82"/>
      <c r="D44" s="30"/>
      <c r="E44" s="153">
        <f>SUM(F44,H44)</f>
        <v>3</v>
      </c>
      <c r="F44" s="154">
        <v>1</v>
      </c>
      <c r="G44" s="155">
        <f>F44*100/E44</f>
        <v>33.333333333333336</v>
      </c>
      <c r="H44" s="154">
        <v>2</v>
      </c>
      <c r="I44" s="155">
        <f>H44*100/E44</f>
        <v>66.66666666666667</v>
      </c>
    </row>
    <row r="45" spans="1:9" ht="18.75" customHeight="1">
      <c r="A45" s="50" t="s">
        <v>37</v>
      </c>
      <c r="B45" s="21"/>
      <c r="C45" s="22"/>
      <c r="D45" s="23"/>
      <c r="E45" s="106">
        <f>SUM(E30:E44)</f>
        <v>134</v>
      </c>
      <c r="F45" s="113">
        <f>SUM(F30:F44)</f>
        <v>103</v>
      </c>
      <c r="G45" s="138">
        <f t="shared" si="6"/>
        <v>76.86567164179104</v>
      </c>
      <c r="H45" s="113">
        <f>SUM(H30:H44)</f>
        <v>31</v>
      </c>
      <c r="I45" s="138">
        <f t="shared" si="7"/>
        <v>23.134328358208954</v>
      </c>
    </row>
    <row r="46" spans="1:9" ht="18" customHeight="1">
      <c r="A46" s="60">
        <v>31</v>
      </c>
      <c r="B46" s="61" t="s">
        <v>38</v>
      </c>
      <c r="C46" s="61"/>
      <c r="D46" s="15"/>
      <c r="E46" s="107">
        <f aca="true" t="shared" si="8" ref="E46:E54">SUM(F46,H46)</f>
        <v>5</v>
      </c>
      <c r="F46" s="111">
        <v>3</v>
      </c>
      <c r="G46" s="133">
        <f t="shared" si="6"/>
        <v>60</v>
      </c>
      <c r="H46" s="105">
        <v>2</v>
      </c>
      <c r="I46" s="133">
        <f t="shared" si="7"/>
        <v>40</v>
      </c>
    </row>
    <row r="47" spans="1:9" ht="18" customHeight="1">
      <c r="A47" s="52">
        <v>32</v>
      </c>
      <c r="B47" s="62" t="s">
        <v>39</v>
      </c>
      <c r="C47" s="62"/>
      <c r="D47" s="16"/>
      <c r="E47" s="108">
        <f t="shared" si="8"/>
        <v>8</v>
      </c>
      <c r="F47" s="112">
        <v>1</v>
      </c>
      <c r="G47" s="136">
        <f t="shared" si="6"/>
        <v>12.5</v>
      </c>
      <c r="H47" s="112">
        <v>7</v>
      </c>
      <c r="I47" s="136">
        <f t="shared" si="7"/>
        <v>87.5</v>
      </c>
    </row>
    <row r="48" spans="1:9" ht="18" customHeight="1">
      <c r="A48" s="124">
        <v>33</v>
      </c>
      <c r="B48" s="45" t="s">
        <v>65</v>
      </c>
      <c r="C48" s="62"/>
      <c r="D48" s="16"/>
      <c r="E48" s="108">
        <f>SUM(E49:E54)</f>
        <v>12.5</v>
      </c>
      <c r="F48" s="112">
        <f>SUM(F49:F54)</f>
        <v>12.5</v>
      </c>
      <c r="G48" s="135">
        <f t="shared" si="6"/>
        <v>100</v>
      </c>
      <c r="H48" s="123">
        <v>0</v>
      </c>
      <c r="I48" s="135">
        <f>H48*100/E48</f>
        <v>0</v>
      </c>
    </row>
    <row r="49" spans="1:9" ht="18" customHeight="1">
      <c r="A49" s="60"/>
      <c r="B49" s="63" t="s">
        <v>66</v>
      </c>
      <c r="C49" s="120"/>
      <c r="D49" s="24"/>
      <c r="E49" s="122">
        <f t="shared" si="8"/>
        <v>2</v>
      </c>
      <c r="F49" s="139">
        <v>2</v>
      </c>
      <c r="G49" s="140">
        <f t="shared" si="6"/>
        <v>100</v>
      </c>
      <c r="H49" s="123">
        <v>0</v>
      </c>
      <c r="I49" s="135">
        <f t="shared" si="7"/>
        <v>0</v>
      </c>
    </row>
    <row r="50" spans="1:9" ht="18" customHeight="1">
      <c r="A50" s="60"/>
      <c r="B50" s="63" t="s">
        <v>45</v>
      </c>
      <c r="C50" s="65"/>
      <c r="D50" s="16"/>
      <c r="E50" s="118">
        <f t="shared" si="8"/>
        <v>3</v>
      </c>
      <c r="F50" s="132">
        <v>3</v>
      </c>
      <c r="G50" s="134">
        <f t="shared" si="6"/>
        <v>100</v>
      </c>
      <c r="H50" s="112">
        <v>0</v>
      </c>
      <c r="I50" s="136">
        <f t="shared" si="7"/>
        <v>0</v>
      </c>
    </row>
    <row r="51" spans="1:9" ht="18" customHeight="1">
      <c r="A51" s="60"/>
      <c r="B51" s="63" t="s">
        <v>46</v>
      </c>
      <c r="C51" s="65"/>
      <c r="D51" s="16"/>
      <c r="E51" s="118">
        <f t="shared" si="8"/>
        <v>2</v>
      </c>
      <c r="F51" s="132">
        <v>2</v>
      </c>
      <c r="G51" s="134">
        <f t="shared" si="6"/>
        <v>100</v>
      </c>
      <c r="H51" s="112">
        <v>0</v>
      </c>
      <c r="I51" s="136">
        <f t="shared" si="7"/>
        <v>0</v>
      </c>
    </row>
    <row r="52" spans="1:9" ht="18" customHeight="1">
      <c r="A52" s="60"/>
      <c r="B52" s="64" t="s">
        <v>47</v>
      </c>
      <c r="C52" s="77"/>
      <c r="D52" s="18"/>
      <c r="E52" s="119">
        <f t="shared" si="8"/>
        <v>2</v>
      </c>
      <c r="F52" s="141">
        <v>2</v>
      </c>
      <c r="G52" s="142">
        <f t="shared" si="6"/>
        <v>100</v>
      </c>
      <c r="H52" s="105">
        <v>0</v>
      </c>
      <c r="I52" s="133">
        <f t="shared" si="7"/>
        <v>0</v>
      </c>
    </row>
    <row r="53" spans="1:9" ht="18" customHeight="1">
      <c r="A53" s="60"/>
      <c r="B53" s="59" t="s">
        <v>59</v>
      </c>
      <c r="C53" s="65"/>
      <c r="D53" s="18"/>
      <c r="E53" s="118">
        <f t="shared" si="8"/>
        <v>1</v>
      </c>
      <c r="F53" s="132">
        <v>1</v>
      </c>
      <c r="G53" s="134">
        <f t="shared" si="6"/>
        <v>100</v>
      </c>
      <c r="H53" s="112">
        <v>0</v>
      </c>
      <c r="I53" s="136">
        <f t="shared" si="7"/>
        <v>0</v>
      </c>
    </row>
    <row r="54" spans="1:9" ht="18" customHeight="1">
      <c r="A54" s="121"/>
      <c r="B54" s="90" t="s">
        <v>60</v>
      </c>
      <c r="C54" s="82"/>
      <c r="D54" s="30"/>
      <c r="E54" s="118">
        <f t="shared" si="8"/>
        <v>2.5</v>
      </c>
      <c r="F54" s="132">
        <v>2.5</v>
      </c>
      <c r="G54" s="134">
        <f t="shared" si="6"/>
        <v>100</v>
      </c>
      <c r="H54" s="112">
        <v>0</v>
      </c>
      <c r="I54" s="136">
        <f t="shared" si="7"/>
        <v>0</v>
      </c>
    </row>
    <row r="55" spans="1:9" ht="18.75" customHeight="1">
      <c r="A55" s="79" t="s">
        <v>57</v>
      </c>
      <c r="B55" s="80"/>
      <c r="C55" s="80"/>
      <c r="D55" s="81"/>
      <c r="E55" s="109">
        <f>SUM(E46:E48)</f>
        <v>25.5</v>
      </c>
      <c r="F55" s="113">
        <f>SUM(F46:F48)</f>
        <v>16.5</v>
      </c>
      <c r="G55" s="138">
        <f t="shared" si="6"/>
        <v>64.70588235294117</v>
      </c>
      <c r="H55" s="113">
        <f>SUM(H46:H54)</f>
        <v>9</v>
      </c>
      <c r="I55" s="138">
        <f t="shared" si="7"/>
        <v>35.294117647058826</v>
      </c>
    </row>
    <row r="56" spans="1:9" ht="18" customHeight="1">
      <c r="A56" s="67">
        <v>34</v>
      </c>
      <c r="B56" s="68" t="s">
        <v>51</v>
      </c>
      <c r="C56" s="26"/>
      <c r="D56" s="27"/>
      <c r="E56" s="108">
        <f aca="true" t="shared" si="9" ref="E56:E61">SUM(F56,H56)</f>
        <v>3</v>
      </c>
      <c r="F56" s="112">
        <v>2</v>
      </c>
      <c r="G56" s="136">
        <f t="shared" si="6"/>
        <v>66.66666666666667</v>
      </c>
      <c r="H56" s="112">
        <v>1</v>
      </c>
      <c r="I56" s="136">
        <f t="shared" si="7"/>
        <v>33.333333333333336</v>
      </c>
    </row>
    <row r="57" spans="1:9" ht="18" customHeight="1">
      <c r="A57" s="67">
        <v>35</v>
      </c>
      <c r="B57" s="68" t="s">
        <v>52</v>
      </c>
      <c r="C57" s="28"/>
      <c r="D57" s="29"/>
      <c r="E57" s="108">
        <f t="shared" si="9"/>
        <v>1</v>
      </c>
      <c r="F57" s="112">
        <v>1</v>
      </c>
      <c r="G57" s="136">
        <f t="shared" si="6"/>
        <v>100</v>
      </c>
      <c r="H57" s="112">
        <v>0</v>
      </c>
      <c r="I57" s="136">
        <f t="shared" si="7"/>
        <v>0</v>
      </c>
    </row>
    <row r="58" spans="1:9" ht="18" customHeight="1">
      <c r="A58" s="67">
        <v>36</v>
      </c>
      <c r="B58" s="69" t="s">
        <v>53</v>
      </c>
      <c r="C58" s="28"/>
      <c r="D58" s="29"/>
      <c r="E58" s="108">
        <f t="shared" si="9"/>
        <v>5</v>
      </c>
      <c r="F58" s="112">
        <v>3</v>
      </c>
      <c r="G58" s="136">
        <f t="shared" si="6"/>
        <v>60</v>
      </c>
      <c r="H58" s="112">
        <v>2</v>
      </c>
      <c r="I58" s="136">
        <f t="shared" si="7"/>
        <v>40</v>
      </c>
    </row>
    <row r="59" spans="1:9" ht="18" customHeight="1">
      <c r="A59" s="67">
        <v>37</v>
      </c>
      <c r="B59" s="69" t="s">
        <v>54</v>
      </c>
      <c r="C59" s="17"/>
      <c r="D59" s="18"/>
      <c r="E59" s="108">
        <f t="shared" si="9"/>
        <v>2</v>
      </c>
      <c r="F59" s="112">
        <v>0</v>
      </c>
      <c r="G59" s="136">
        <f t="shared" si="6"/>
        <v>0</v>
      </c>
      <c r="H59" s="112">
        <v>2</v>
      </c>
      <c r="I59" s="136">
        <f t="shared" si="7"/>
        <v>100</v>
      </c>
    </row>
    <row r="60" spans="1:9" ht="18" customHeight="1">
      <c r="A60" s="67">
        <v>38</v>
      </c>
      <c r="B60" s="65" t="s">
        <v>55</v>
      </c>
      <c r="C60" s="65"/>
      <c r="D60" s="18"/>
      <c r="E60" s="108">
        <f t="shared" si="9"/>
        <v>3</v>
      </c>
      <c r="F60" s="112">
        <v>0</v>
      </c>
      <c r="G60" s="136">
        <f t="shared" si="6"/>
        <v>0</v>
      </c>
      <c r="H60" s="112">
        <v>3</v>
      </c>
      <c r="I60" s="136">
        <f t="shared" si="7"/>
        <v>100</v>
      </c>
    </row>
    <row r="61" spans="1:9" ht="18" customHeight="1">
      <c r="A61" s="67">
        <v>39</v>
      </c>
      <c r="B61" s="70" t="s">
        <v>56</v>
      </c>
      <c r="C61" s="71"/>
      <c r="D61" s="29"/>
      <c r="E61" s="108">
        <f t="shared" si="9"/>
        <v>4</v>
      </c>
      <c r="F61" s="112">
        <v>1</v>
      </c>
      <c r="G61" s="136">
        <f t="shared" si="6"/>
        <v>25</v>
      </c>
      <c r="H61" s="112">
        <v>3</v>
      </c>
      <c r="I61" s="136">
        <f t="shared" si="7"/>
        <v>75</v>
      </c>
    </row>
    <row r="62" spans="1:9" ht="18.75" customHeight="1">
      <c r="A62" s="20" t="s">
        <v>48</v>
      </c>
      <c r="B62" s="21"/>
      <c r="C62" s="31"/>
      <c r="D62" s="32"/>
      <c r="E62" s="110">
        <f>SUM(E56:E61)</f>
        <v>18</v>
      </c>
      <c r="F62" s="114">
        <f>SUM(F56:F61)</f>
        <v>7</v>
      </c>
      <c r="G62" s="138">
        <f t="shared" si="6"/>
        <v>38.888888888888886</v>
      </c>
      <c r="H62" s="114">
        <f>SUM(H56:H61)</f>
        <v>11</v>
      </c>
      <c r="I62" s="138">
        <f t="shared" si="7"/>
        <v>61.111111111111114</v>
      </c>
    </row>
    <row r="63" spans="1:12" ht="18.75" customHeight="1">
      <c r="A63" s="20" t="s">
        <v>40</v>
      </c>
      <c r="B63" s="21"/>
      <c r="C63" s="22"/>
      <c r="D63" s="23"/>
      <c r="E63" s="110">
        <f>SUM(E62,E55,E45,E29,E24,E19)</f>
        <v>337.5</v>
      </c>
      <c r="F63" s="101">
        <f>SUM(F62,F55,F45,F29,F24,F19)</f>
        <v>263.5</v>
      </c>
      <c r="G63" s="138">
        <f t="shared" si="6"/>
        <v>78.07407407407408</v>
      </c>
      <c r="H63" s="101">
        <f>SUM(H62,H55,H45,H29,H24,H19)</f>
        <v>74</v>
      </c>
      <c r="I63" s="138">
        <f t="shared" si="7"/>
        <v>21.925925925925927</v>
      </c>
      <c r="L63" s="91"/>
    </row>
    <row r="64" spans="1:9" ht="18.75" customHeight="1">
      <c r="A64" s="20" t="s">
        <v>41</v>
      </c>
      <c r="B64" s="21"/>
      <c r="C64" s="22"/>
      <c r="D64" s="23"/>
      <c r="E64" s="156">
        <v>5</v>
      </c>
      <c r="F64" s="157"/>
      <c r="G64" s="102"/>
      <c r="H64" s="103"/>
      <c r="I64" s="104"/>
    </row>
    <row r="65" spans="1:9" ht="7.5" customHeight="1">
      <c r="A65" s="83"/>
      <c r="B65" s="84"/>
      <c r="C65" s="83"/>
      <c r="D65" s="83"/>
      <c r="E65" s="85"/>
      <c r="F65" s="86"/>
      <c r="G65" s="87"/>
      <c r="H65" s="88"/>
      <c r="I65" s="89"/>
    </row>
    <row r="66" spans="1:9" ht="21.75">
      <c r="A66" s="33" t="s">
        <v>70</v>
      </c>
      <c r="B66" s="34"/>
      <c r="C66" s="34"/>
      <c r="D66" s="34"/>
      <c r="E66" s="3"/>
      <c r="F66" s="35"/>
      <c r="G66" s="34"/>
      <c r="H66" s="36"/>
      <c r="I66" s="3"/>
    </row>
    <row r="67" spans="1:9" ht="21.75">
      <c r="A67" s="3"/>
      <c r="B67" s="37"/>
      <c r="C67" s="38" t="s">
        <v>72</v>
      </c>
      <c r="D67" s="37"/>
      <c r="E67" s="37"/>
      <c r="F67" s="35"/>
      <c r="G67" s="34"/>
      <c r="H67" s="36"/>
      <c r="I67" s="3"/>
    </row>
    <row r="68" spans="1:9" ht="12.75" customHeight="1">
      <c r="A68" s="3"/>
      <c r="B68" s="37"/>
      <c r="C68" s="38"/>
      <c r="D68" s="37"/>
      <c r="E68" s="37"/>
      <c r="F68" s="35"/>
      <c r="G68" s="34"/>
      <c r="H68" s="36"/>
      <c r="I68" s="3"/>
    </row>
    <row r="69" spans="1:11" s="97" customFormat="1" ht="21.75">
      <c r="A69" s="115" t="s">
        <v>63</v>
      </c>
      <c r="B69" s="93"/>
      <c r="C69" s="116"/>
      <c r="D69" s="116"/>
      <c r="E69" s="98"/>
      <c r="F69" s="94"/>
      <c r="G69" s="41"/>
      <c r="H69" s="95"/>
      <c r="I69" s="41"/>
      <c r="J69" s="99" t="s">
        <v>64</v>
      </c>
      <c r="K69" s="96"/>
    </row>
    <row r="70" spans="1:11" s="97" customFormat="1" ht="18.75" customHeight="1">
      <c r="A70" s="92"/>
      <c r="B70" s="93"/>
      <c r="C70" s="98"/>
      <c r="D70" s="96"/>
      <c r="E70" s="96"/>
      <c r="F70" s="94"/>
      <c r="G70" s="93"/>
      <c r="H70" s="95"/>
      <c r="I70" s="41"/>
      <c r="J70" s="98"/>
      <c r="K70" s="95"/>
    </row>
    <row r="71" spans="1:9" ht="18.75" customHeight="1">
      <c r="A71" s="3"/>
      <c r="B71" s="3"/>
      <c r="C71" s="39"/>
      <c r="D71" s="40"/>
      <c r="E71" s="41"/>
      <c r="F71" s="3"/>
      <c r="G71" s="39"/>
      <c r="H71" s="39"/>
      <c r="I71" s="39"/>
    </row>
    <row r="72" spans="1:9" ht="21.75">
      <c r="A72" s="3"/>
      <c r="B72" s="41"/>
      <c r="C72" s="39"/>
      <c r="D72" s="39"/>
      <c r="E72" s="39"/>
      <c r="F72" s="39"/>
      <c r="G72" s="39"/>
      <c r="H72" s="39"/>
      <c r="I72" s="39"/>
    </row>
    <row r="73" spans="1:9" ht="21.75">
      <c r="A73" s="3"/>
      <c r="B73" s="3"/>
      <c r="C73" s="39"/>
      <c r="D73" s="39"/>
      <c r="E73" s="78"/>
      <c r="F73" s="39"/>
      <c r="G73" s="39"/>
      <c r="H73" s="3"/>
      <c r="I73" s="3"/>
    </row>
  </sheetData>
  <sheetProtection/>
  <mergeCells count="5">
    <mergeCell ref="E64:F64"/>
    <mergeCell ref="H4:I4"/>
    <mergeCell ref="A4:A5"/>
    <mergeCell ref="B4:D5"/>
    <mergeCell ref="F4:G4"/>
  </mergeCells>
  <printOptions/>
  <pageMargins left="1.2598425196850394" right="0.3937007874015748" top="0.7086614173228347" bottom="0.3" header="0.4724409448818898" footer="0.27"/>
  <pageSetup horizontalDpi="600" verticalDpi="600" orientation="portrait" paperSize="9" scale="79" r:id="rId1"/>
  <headerFooter alignWithMargins="0">
    <oddHeader>&amp;R&amp;"TH SarabunPSK,Bold"สกจ. 2.2.1</oddHeader>
    <oddFooter>&amp;L&amp;"Cordia New,Regular"&amp;9&amp;Z&amp;F\&amp;A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2012-06-08T08:22:13Z</cp:lastPrinted>
  <dcterms:created xsi:type="dcterms:W3CDTF">2008-05-15T10:34:26Z</dcterms:created>
  <dcterms:modified xsi:type="dcterms:W3CDTF">2012-06-08T08:49:19Z</dcterms:modified>
  <cp:category/>
  <cp:version/>
  <cp:contentType/>
  <cp:contentStatus/>
</cp:coreProperties>
</file>