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tabRatio="331" activeTab="0"/>
  </bookViews>
  <sheets>
    <sheet name="A2.3-1 (สรุปจำนวน)" sheetId="1" r:id="rId1"/>
  </sheets>
  <definedNames>
    <definedName name="_xlnm.Print_Area" localSheetId="0">'A2.3-1 (สรุปจำนวน)'!$A$1:$M$71</definedName>
    <definedName name="_xlnm.Print_Titles" localSheetId="0">'A2.3-1 (สรุปจำนวน)'!$3:$4</definedName>
  </definedNames>
  <calcPr fullCalcOnLoad="1"/>
</workbook>
</file>

<file path=xl/sharedStrings.xml><?xml version="1.0" encoding="utf-8"?>
<sst xmlns="http://schemas.openxmlformats.org/spreadsheetml/2006/main" count="316" uniqueCount="104">
  <si>
    <t>ลำดับที่</t>
  </si>
  <si>
    <t>เคมี</t>
  </si>
  <si>
    <t>คณิตศาสตร์</t>
  </si>
  <si>
    <t xml:space="preserve">ชีววิทยา </t>
  </si>
  <si>
    <t>ฟิสิกส์</t>
  </si>
  <si>
    <t>การรับรู้จากระยะไกล</t>
  </si>
  <si>
    <t>ศึกษาทั่วไป</t>
  </si>
  <si>
    <t>เทคโนโลยีสารสนเทศ</t>
  </si>
  <si>
    <t>เทคโนโลยีการจัดการ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</si>
  <si>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</si>
  <si>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</si>
  <si>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</si>
  <si>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</si>
  <si>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</si>
  <si>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</si>
  <si>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</si>
  <si>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</si>
  <si>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</si>
  <si>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</si>
  <si>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</si>
  <si>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</si>
  <si>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</si>
  <si>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</si>
  <si>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</si>
  <si>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</si>
  <si>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</si>
  <si>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</si>
  <si>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อนามัยสิ่งแวดล้อม</t>
  </si>
  <si>
    <t>อาชีวอนามัยและความปลอดภัย</t>
  </si>
  <si>
    <t>วิทยาศาสตร์การกีฬา</t>
  </si>
  <si>
    <t>ชีวเคมี</t>
  </si>
  <si>
    <t>การพยาบาลอนามัยชุมชน</t>
  </si>
  <si>
    <t>การพยาบาลพื้นฐาน</t>
  </si>
  <si>
    <t>การพยาบาลผู้ใหญ่และผู้สูงอายุ</t>
  </si>
  <si>
    <t>การพยาบาลจิตเวช</t>
  </si>
  <si>
    <t>การพยาบาลเด็กและวัยรุ่น</t>
  </si>
  <si>
    <t>ภาษาต่างประเทศ</t>
  </si>
  <si>
    <t xml:space="preserve">จุลชีววิทยา </t>
  </si>
  <si>
    <t>วิศวกรรมการผลิต</t>
  </si>
  <si>
    <t>จำนวนอาจารย์ประจำ ** (3)</t>
  </si>
  <si>
    <t>ผลรวม
ค่าน้ำหนัก (2)</t>
  </si>
  <si>
    <t>กายวิภาคศาสตร์</t>
  </si>
  <si>
    <t xml:space="preserve">สรีรวิทยา </t>
  </si>
  <si>
    <t>ปรสิตวิทยา</t>
  </si>
  <si>
    <t>เภสัชวิทยา</t>
  </si>
  <si>
    <t>- ศัลยศาสตร์</t>
  </si>
  <si>
    <t>- อายุรศาสตร์</t>
  </si>
  <si>
    <t>พยาธิวิทยา</t>
  </si>
  <si>
    <t>เวชศาสตร์ครอบครัวและเวชศาสตร์ชุมชน</t>
  </si>
  <si>
    <t>การพยาบาลครอบครัวและการผดุงครรภ์</t>
  </si>
  <si>
    <t>สาขาวิชา/สำนักวิชา</t>
  </si>
  <si>
    <t>จำนวนบทความวิจัยหรือบทความวิชาการ *</t>
  </si>
  <si>
    <t>จำนวนบทความวิจัยหรือบทความวิชาการ (1)</t>
  </si>
  <si>
    <t>ร้อยละผลงานทางวิชาการ (2)/(3)*100</t>
  </si>
  <si>
    <t>มีการตีพิมพ์ในวารสารวิชาการที่ปรากฏในฐานข้อมูล TCI กลุ่มที่ 2
(ค่าน้ำหนัก
= 0.60)</t>
  </si>
  <si>
    <t>วิศวกรรมอิเล็กทรอนิกส์</t>
  </si>
  <si>
    <t>- กุมารศาสตร์</t>
  </si>
  <si>
    <t>- ออร์โธปิดิคส์</t>
  </si>
  <si>
    <t>- จักษุวิทยา</t>
  </si>
  <si>
    <t>- วิสัญญีวิทยา</t>
  </si>
  <si>
    <t>- เวชศาสตร์ฟื้นฟู</t>
  </si>
  <si>
    <t>- สูติศาสตร์และนรีเวชวิทยา</t>
  </si>
  <si>
    <t>-</t>
  </si>
  <si>
    <t>6*</t>
  </si>
  <si>
    <t>11*</t>
  </si>
  <si>
    <t>8*</t>
  </si>
  <si>
    <t>7.60*</t>
  </si>
  <si>
    <t>212.40*</t>
  </si>
  <si>
    <t>21*</t>
  </si>
  <si>
    <t xml:space="preserve">               รวมสำนักวิชาเทคโนโลยีการเกษตร</t>
  </si>
  <si>
    <t xml:space="preserve">               รวมสำนักวิชาเทคโนโลยีสังคม</t>
  </si>
  <si>
    <t xml:space="preserve">               รวมสำนักวิชาวิทยาศาสตร์</t>
  </si>
  <si>
    <t xml:space="preserve">               รวมสำนักวิชาวิศวกรรมศาสตร์</t>
  </si>
  <si>
    <t xml:space="preserve">               รวมสำนักวิชาแพทยศาสตร์</t>
  </si>
  <si>
    <t xml:space="preserve">               รวมสำนักวิชาพยาบาลศาสตร์</t>
  </si>
  <si>
    <t xml:space="preserve">               ภาพรวมมหาวิทยาลัย *</t>
  </si>
  <si>
    <t>222*</t>
  </si>
  <si>
    <t>204*</t>
  </si>
  <si>
    <t>50*</t>
  </si>
  <si>
    <t>42*</t>
  </si>
  <si>
    <t>93.20*</t>
  </si>
  <si>
    <t>141*</t>
  </si>
  <si>
    <t>16*</t>
  </si>
  <si>
    <t>52*</t>
  </si>
  <si>
    <t>45.40*</t>
  </si>
  <si>
    <t>9*</t>
  </si>
  <si>
    <t>325*</t>
  </si>
  <si>
    <r>
      <t>ตารางที่ A-2.3-1</t>
    </r>
    <r>
      <rPr>
        <b/>
        <sz val="15"/>
        <rFont val="TH SarabunPSK"/>
        <family val="2"/>
      </rPr>
      <t xml:space="preserve">  :  ผลงานทางวิชาการของอาจารย์ประจำและนักวิจัย ปีปฏิทิน 2557 (มกราคม - ธันวาคม 2557)</t>
    </r>
  </si>
  <si>
    <t>กลุ่มสาขาวิชาแพทยศาสตร์</t>
  </si>
  <si>
    <t>กลุ่มสาขาวิชาสาธารณสุขศาสตร์</t>
  </si>
  <si>
    <t xml:space="preserve">   2. ** นับจำนวนอาจารย์ประจำและนักวิจัยเทียบเท่าที่ปฏิบัติงานจริงและ รวมลาศึกษาต่อ</t>
  </si>
  <si>
    <t xml:space="preserve">   3.  ผลงานวิจัยที่มีชื่อนักศึกษาและอาจารย์ร่วมกันและนับในตัวบ่งชี้ระดับหลักสูตร 2.2 (ปริญญาโทและปริญญาเอก) แล้ว สามารถนำไปนับในตัวบ่งชี้ผลงานทางวิชาการของอาจารย์ในตัวบ่งชี้นี้ได้</t>
  </si>
  <si>
    <t>ข้อมูล ณ วันที่ 31 ธันวาคม 2557</t>
  </si>
  <si>
    <t>มีการตีพิมพ์ในวารสารวิชาการระดับนานาชาติที่ไม่อยู่ในฐานข้อมูลตามประกาศ ก.พ.อ. (ซึ่งไม่อยู่ใน Beall's list)/วารสารวิชาการที่ปรากฏในฐานข้อมูล TCI กลุ่มที่ 1 
(ค่าน้ำหนัก = 0.80)</t>
  </si>
  <si>
    <t>มีการตีพิมพ์ในรายงานสืบเนื่องจากการประชุมวิชาการระดับนานาชาติ (Proceedings)  หรือมีการตีพิมพ์ในวารสารวิชาการระดับชาติที่ไม่อยู่ในฐานข้อมูลตามประกาศ ก.พ.อ/ผลงานที่จดทะเบียนอนุสิทธิบัตร
(ค่าน้ำหนัก = 0.40)</t>
  </si>
  <si>
    <t>มีการตีพิมพ์ในวารสารวิชาการระดับนานาชาติ /ผลงานที่จดทะเบียนสิทธิบัตร
(ค่าน้ำหนัก = 1.00)</t>
  </si>
  <si>
    <t>มีการตีพิมพ์ในรายงานสืบเนื่องจากการประชุมวิชาการระดับชาติ (Proceedings) 
(ค่าน้ำหนัก = 0.20)</t>
  </si>
  <si>
    <r>
      <rPr>
        <b/>
        <sz val="15"/>
        <rFont val="TH SarabunPSK"/>
        <family val="2"/>
      </rPr>
      <t>หมายเหตุ :</t>
    </r>
    <r>
      <rPr>
        <sz val="15"/>
        <rFont val="TH SarabunPSK"/>
        <family val="2"/>
      </rPr>
      <t xml:space="preserve">   1. * ภาพรวมมหาวิทยาลัย ไม่นับซ้ำผลงานที่มีการเขียนร่วมกันมากกว่า 1 สาขาวิชา หรือ 1 สำนักวิชา</t>
    </r>
  </si>
  <si>
    <t>23*</t>
  </si>
  <si>
    <t>15.80*</t>
  </si>
  <si>
    <t>456*</t>
  </si>
  <si>
    <t>79*</t>
  </si>
  <si>
    <t>10*</t>
  </si>
  <si>
    <t>383.60*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</si>
</sst>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0"/>
    <numFmt numFmtId="177" formatCode="#,##0;;\-"/>
    <numFmt numFmtId="178" formatCode="0.00;[Red]0.00"/>
    <numFmt numFmtId="179" formatCode="0.0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0.000000"/>
    <numFmt numFmtId="185" formatCode="0.00000"/>
    <numFmt numFmtId="186" formatCode="0.000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4"/>
      <name val="AngsanaUPC"/>
      <family val="1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Browallia New"/>
      <family val="2"/>
    </font>
    <font>
      <sz val="14"/>
      <name val="Cordia New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7"/>
      <name val="TH SarabunPSK"/>
      <family val="2"/>
    </font>
    <font>
      <b/>
      <sz val="17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TH SarabunPSK"/>
      <family val="2"/>
    </font>
    <font>
      <b/>
      <sz val="15"/>
      <color indexed="10"/>
      <name val="TH SarabunPSK"/>
      <family val="2"/>
    </font>
    <font>
      <b/>
      <sz val="17"/>
      <color indexed="6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7"/>
      <color rgb="FFC0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/>
      <right style="thin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/>
      <right style="thin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/>
      <right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hair"/>
      <right style="thin"/>
      <top>
        <color indexed="63"/>
      </top>
      <bottom style="dotted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173" fontId="1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7" fillId="33" borderId="0" xfId="58" applyFont="1" applyFill="1" applyAlignment="1">
      <alignment vertical="center"/>
      <protection/>
    </xf>
    <xf numFmtId="0" fontId="10" fillId="33" borderId="0" xfId="56" applyFont="1" applyFill="1" applyAlignment="1">
      <alignment vertical="center"/>
      <protection/>
    </xf>
    <xf numFmtId="0" fontId="8" fillId="33" borderId="0" xfId="56" applyFont="1" applyFill="1" applyAlignment="1">
      <alignment vertical="center"/>
      <protection/>
    </xf>
    <xf numFmtId="0" fontId="5" fillId="33" borderId="0" xfId="56" applyFont="1" applyFill="1" applyAlignment="1">
      <alignment vertical="center"/>
      <protection/>
    </xf>
    <xf numFmtId="0" fontId="4" fillId="33" borderId="0" xfId="56" applyFont="1" applyFill="1" applyAlignment="1">
      <alignment vertical="center"/>
      <protection/>
    </xf>
    <xf numFmtId="0" fontId="11" fillId="33" borderId="0" xfId="58" applyFont="1" applyFill="1" applyAlignment="1">
      <alignment vertical="center"/>
      <protection/>
    </xf>
    <xf numFmtId="0" fontId="10" fillId="33" borderId="0" xfId="56" applyFont="1" applyFill="1">
      <alignment/>
      <protection/>
    </xf>
    <xf numFmtId="0" fontId="8" fillId="33" borderId="0" xfId="56" applyFont="1" applyFill="1">
      <alignment/>
      <protection/>
    </xf>
    <xf numFmtId="0" fontId="12" fillId="33" borderId="0" xfId="56" applyFont="1" applyFill="1">
      <alignment/>
      <protection/>
    </xf>
    <xf numFmtId="0" fontId="13" fillId="33" borderId="0" xfId="56" applyFont="1" applyFill="1">
      <alignment/>
      <protection/>
    </xf>
    <xf numFmtId="0" fontId="4" fillId="33" borderId="0" xfId="56" applyFont="1" applyFill="1">
      <alignment/>
      <protection/>
    </xf>
    <xf numFmtId="0" fontId="4" fillId="33" borderId="0" xfId="56" applyFont="1" applyFill="1" applyAlignment="1">
      <alignment wrapText="1"/>
      <protection/>
    </xf>
    <xf numFmtId="0" fontId="5" fillId="33" borderId="0" xfId="56" applyFont="1" applyFill="1">
      <alignment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/>
      <protection/>
    </xf>
    <xf numFmtId="0" fontId="6" fillId="34" borderId="0" xfId="58" applyFont="1" applyFill="1" applyAlignme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58" fillId="0" borderId="10" xfId="55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33" borderId="0" xfId="56" applyFont="1" applyFill="1" applyAlignment="1">
      <alignment horizontal="right"/>
      <protection/>
    </xf>
    <xf numFmtId="0" fontId="10" fillId="33" borderId="11" xfId="57" applyNumberFormat="1" applyFont="1" applyFill="1" applyBorder="1" applyAlignment="1">
      <alignment horizontal="center" vertical="center"/>
      <protection/>
    </xf>
    <xf numFmtId="173" fontId="10" fillId="33" borderId="12" xfId="57" applyFont="1" applyFill="1" applyBorder="1" applyAlignment="1">
      <alignment horizontal="left" vertical="center" indent="1"/>
      <protection/>
    </xf>
    <xf numFmtId="0" fontId="10" fillId="33" borderId="13" xfId="58" applyFont="1" applyFill="1" applyBorder="1" applyAlignment="1">
      <alignment horizontal="left" vertical="center" indent="1"/>
      <protection/>
    </xf>
    <xf numFmtId="1" fontId="10" fillId="33" borderId="11" xfId="42" applyNumberFormat="1" applyFont="1" applyFill="1" applyBorder="1" applyAlignment="1">
      <alignment horizontal="center" vertical="center"/>
    </xf>
    <xf numFmtId="49" fontId="10" fillId="33" borderId="14" xfId="42" applyNumberFormat="1" applyFont="1" applyFill="1" applyBorder="1" applyAlignment="1">
      <alignment horizontal="center" vertical="center"/>
    </xf>
    <xf numFmtId="49" fontId="10" fillId="33" borderId="15" xfId="42" applyNumberFormat="1" applyFont="1" applyFill="1" applyBorder="1" applyAlignment="1">
      <alignment horizontal="center" vertical="center"/>
    </xf>
    <xf numFmtId="1" fontId="10" fillId="33" borderId="16" xfId="42" applyNumberFormat="1" applyFont="1" applyFill="1" applyBorder="1" applyAlignment="1">
      <alignment horizontal="center" vertical="center"/>
    </xf>
    <xf numFmtId="171" fontId="10" fillId="33" borderId="17" xfId="42" applyNumberFormat="1" applyFont="1" applyFill="1" applyBorder="1" applyAlignment="1">
      <alignment horizontal="center" vertical="center"/>
    </xf>
    <xf numFmtId="2" fontId="16" fillId="35" borderId="18" xfId="42" applyNumberFormat="1" applyFont="1" applyFill="1" applyBorder="1" applyAlignment="1">
      <alignment horizontal="center" vertical="center"/>
    </xf>
    <xf numFmtId="0" fontId="10" fillId="33" borderId="19" xfId="57" applyNumberFormat="1" applyFont="1" applyFill="1" applyBorder="1" applyAlignment="1">
      <alignment horizontal="center" vertical="center" shrinkToFit="1"/>
      <protection/>
    </xf>
    <xf numFmtId="173" fontId="10" fillId="33" borderId="20" xfId="57" applyFont="1" applyFill="1" applyBorder="1" applyAlignment="1">
      <alignment horizontal="left" vertical="center" indent="1"/>
      <protection/>
    </xf>
    <xf numFmtId="0" fontId="10" fillId="33" borderId="21" xfId="58" applyFont="1" applyFill="1" applyBorder="1" applyAlignment="1">
      <alignment horizontal="left" vertical="center" indent="1"/>
      <protection/>
    </xf>
    <xf numFmtId="1" fontId="10" fillId="33" borderId="19" xfId="42" applyNumberFormat="1" applyFont="1" applyFill="1" applyBorder="1" applyAlignment="1">
      <alignment horizontal="center" vertical="center"/>
    </xf>
    <xf numFmtId="49" fontId="10" fillId="33" borderId="22" xfId="42" applyNumberFormat="1" applyFont="1" applyFill="1" applyBorder="1" applyAlignment="1">
      <alignment horizontal="center" vertical="center"/>
    </xf>
    <xf numFmtId="49" fontId="10" fillId="33" borderId="23" xfId="42" applyNumberFormat="1" applyFont="1" applyFill="1" applyBorder="1" applyAlignment="1">
      <alignment horizontal="center" vertical="center"/>
    </xf>
    <xf numFmtId="1" fontId="10" fillId="33" borderId="24" xfId="42" applyNumberFormat="1" applyFont="1" applyFill="1" applyBorder="1" applyAlignment="1">
      <alignment horizontal="center" vertical="center"/>
    </xf>
    <xf numFmtId="171" fontId="10" fillId="33" borderId="25" xfId="42" applyNumberFormat="1" applyFont="1" applyFill="1" applyBorder="1" applyAlignment="1">
      <alignment horizontal="center" vertical="center"/>
    </xf>
    <xf numFmtId="2" fontId="16" fillId="35" borderId="26" xfId="42" applyNumberFormat="1" applyFont="1" applyFill="1" applyBorder="1" applyAlignment="1">
      <alignment horizontal="center" vertical="center"/>
    </xf>
    <xf numFmtId="2" fontId="16" fillId="35" borderId="19" xfId="42" applyNumberFormat="1" applyFont="1" applyFill="1" applyBorder="1" applyAlignment="1">
      <alignment horizontal="center" vertical="center"/>
    </xf>
    <xf numFmtId="0" fontId="10" fillId="33" borderId="19" xfId="57" applyNumberFormat="1" applyFont="1" applyFill="1" applyBorder="1" applyAlignment="1">
      <alignment horizontal="center" vertical="center"/>
      <protection/>
    </xf>
    <xf numFmtId="49" fontId="10" fillId="33" borderId="27" xfId="42" applyNumberFormat="1" applyFont="1" applyFill="1" applyBorder="1" applyAlignment="1">
      <alignment horizontal="center" vertical="center"/>
    </xf>
    <xf numFmtId="1" fontId="10" fillId="33" borderId="23" xfId="42" applyNumberFormat="1" applyFont="1" applyFill="1" applyBorder="1" applyAlignment="1">
      <alignment horizontal="center" vertical="center"/>
    </xf>
    <xf numFmtId="183" fontId="10" fillId="33" borderId="23" xfId="42" applyNumberFormat="1" applyFont="1" applyFill="1" applyBorder="1" applyAlignment="1">
      <alignment horizontal="center" vertical="center"/>
    </xf>
    <xf numFmtId="173" fontId="16" fillId="33" borderId="20" xfId="60" applyFont="1" applyFill="1" applyBorder="1" applyAlignment="1">
      <alignment horizontal="left" vertical="center" indent="1"/>
      <protection/>
    </xf>
    <xf numFmtId="173" fontId="10" fillId="33" borderId="20" xfId="60" applyFont="1" applyFill="1" applyBorder="1" applyAlignment="1" quotePrefix="1">
      <alignment horizontal="left" vertical="center" indent="1"/>
      <protection/>
    </xf>
    <xf numFmtId="183" fontId="10" fillId="33" borderId="19" xfId="42" applyNumberFormat="1" applyFont="1" applyFill="1" applyBorder="1" applyAlignment="1">
      <alignment vertical="center"/>
    </xf>
    <xf numFmtId="49" fontId="10" fillId="33" borderId="24" xfId="42" applyNumberFormat="1" applyFont="1" applyFill="1" applyBorder="1" applyAlignment="1">
      <alignment horizontal="center" vertical="center"/>
    </xf>
    <xf numFmtId="0" fontId="8" fillId="33" borderId="21" xfId="58" applyFont="1" applyFill="1" applyBorder="1" applyAlignment="1">
      <alignment vertical="center"/>
      <protection/>
    </xf>
    <xf numFmtId="0" fontId="10" fillId="33" borderId="25" xfId="58" applyFont="1" applyFill="1" applyBorder="1" applyAlignment="1">
      <alignment vertical="center"/>
      <protection/>
    </xf>
    <xf numFmtId="1" fontId="10" fillId="33" borderId="22" xfId="42" applyNumberFormat="1" applyFont="1" applyFill="1" applyBorder="1" applyAlignment="1">
      <alignment horizontal="center" vertical="center"/>
    </xf>
    <xf numFmtId="49" fontId="10" fillId="33" borderId="28" xfId="42" applyNumberFormat="1" applyFont="1" applyFill="1" applyBorder="1" applyAlignment="1">
      <alignment horizontal="center" vertical="center"/>
    </xf>
    <xf numFmtId="49" fontId="10" fillId="33" borderId="29" xfId="42" applyNumberFormat="1" applyFont="1" applyFill="1" applyBorder="1" applyAlignment="1">
      <alignment horizontal="center" vertical="center"/>
    </xf>
    <xf numFmtId="1" fontId="59" fillId="33" borderId="29" xfId="42" applyNumberFormat="1" applyFont="1" applyFill="1" applyBorder="1" applyAlignment="1">
      <alignment horizontal="center" vertical="center"/>
    </xf>
    <xf numFmtId="1" fontId="59" fillId="33" borderId="30" xfId="42" applyNumberFormat="1" applyFont="1" applyFill="1" applyBorder="1" applyAlignment="1">
      <alignment horizontal="center" vertical="center"/>
    </xf>
    <xf numFmtId="171" fontId="59" fillId="33" borderId="25" xfId="42" applyNumberFormat="1" applyFont="1" applyFill="1" applyBorder="1" applyAlignment="1">
      <alignment horizontal="center" vertical="center"/>
    </xf>
    <xf numFmtId="2" fontId="59" fillId="35" borderId="26" xfId="42" applyNumberFormat="1" applyFont="1" applyFill="1" applyBorder="1" applyAlignment="1">
      <alignment horizontal="center" vertical="center"/>
    </xf>
    <xf numFmtId="1" fontId="60" fillId="33" borderId="10" xfId="42" applyNumberFormat="1" applyFont="1" applyFill="1" applyBorder="1" applyAlignment="1">
      <alignment horizontal="center" vertical="center"/>
    </xf>
    <xf numFmtId="1" fontId="60" fillId="33" borderId="31" xfId="42" applyNumberFormat="1" applyFont="1" applyFill="1" applyBorder="1" applyAlignment="1">
      <alignment horizontal="center" vertical="center"/>
    </xf>
    <xf numFmtId="1" fontId="60" fillId="33" borderId="32" xfId="42" applyNumberFormat="1" applyFont="1" applyFill="1" applyBorder="1" applyAlignment="1">
      <alignment horizontal="center" vertical="center"/>
    </xf>
    <xf numFmtId="1" fontId="60" fillId="33" borderId="33" xfId="42" applyNumberFormat="1" applyFont="1" applyFill="1" applyBorder="1" applyAlignment="1">
      <alignment horizontal="center" vertical="center"/>
    </xf>
    <xf numFmtId="49" fontId="60" fillId="35" borderId="34" xfId="42" applyNumberFormat="1" applyFont="1" applyFill="1" applyBorder="1" applyAlignment="1">
      <alignment horizontal="center" vertical="center"/>
    </xf>
    <xf numFmtId="179" fontId="60" fillId="35" borderId="34" xfId="42" applyNumberFormat="1" applyFont="1" applyFill="1" applyBorder="1" applyAlignment="1">
      <alignment horizontal="center" vertical="center"/>
    </xf>
    <xf numFmtId="2" fontId="60" fillId="35" borderId="10" xfId="42" applyNumberFormat="1" applyFont="1" applyFill="1" applyBorder="1" applyAlignment="1">
      <alignment horizontal="center" vertical="center"/>
    </xf>
    <xf numFmtId="0" fontId="10" fillId="33" borderId="35" xfId="57" applyNumberFormat="1" applyFont="1" applyFill="1" applyBorder="1" applyAlignment="1">
      <alignment horizontal="center" vertical="center"/>
      <protection/>
    </xf>
    <xf numFmtId="173" fontId="10" fillId="33" borderId="36" xfId="57" applyFont="1" applyFill="1" applyBorder="1" applyAlignment="1">
      <alignment horizontal="left" vertical="center" indent="1"/>
      <protection/>
    </xf>
    <xf numFmtId="0" fontId="10" fillId="33" borderId="37" xfId="58" applyFont="1" applyFill="1" applyBorder="1" applyAlignment="1">
      <alignment horizontal="left" vertical="center" indent="1"/>
      <protection/>
    </xf>
    <xf numFmtId="1" fontId="10" fillId="33" borderId="35" xfId="42" applyNumberFormat="1" applyFont="1" applyFill="1" applyBorder="1" applyAlignment="1">
      <alignment horizontal="center" vertical="center"/>
    </xf>
    <xf numFmtId="1" fontId="10" fillId="33" borderId="38" xfId="42" applyNumberFormat="1" applyFont="1" applyFill="1" applyBorder="1" applyAlignment="1">
      <alignment horizontal="center" vertical="center"/>
    </xf>
    <xf numFmtId="49" fontId="10" fillId="33" borderId="16" xfId="42" applyNumberFormat="1" applyFont="1" applyFill="1" applyBorder="1" applyAlignment="1">
      <alignment horizontal="center" vertical="center"/>
    </xf>
    <xf numFmtId="2" fontId="16" fillId="35" borderId="39" xfId="42" applyNumberFormat="1" applyFont="1" applyFill="1" applyBorder="1" applyAlignment="1">
      <alignment horizontal="center" vertical="center"/>
    </xf>
    <xf numFmtId="2" fontId="10" fillId="33" borderId="35" xfId="42" applyNumberFormat="1" applyFont="1" applyFill="1" applyBorder="1" applyAlignment="1">
      <alignment horizontal="center" vertical="center"/>
    </xf>
    <xf numFmtId="2" fontId="16" fillId="35" borderId="25" xfId="42" applyNumberFormat="1" applyFont="1" applyFill="1" applyBorder="1" applyAlignment="1">
      <alignment horizontal="center" vertical="center"/>
    </xf>
    <xf numFmtId="2" fontId="10" fillId="33" borderId="19" xfId="42" applyNumberFormat="1" applyFont="1" applyFill="1" applyBorder="1" applyAlignment="1">
      <alignment horizontal="center" vertical="center"/>
    </xf>
    <xf numFmtId="1" fontId="10" fillId="33" borderId="21" xfId="42" applyNumberFormat="1" applyFont="1" applyFill="1" applyBorder="1" applyAlignment="1">
      <alignment horizontal="center" vertical="center"/>
    </xf>
    <xf numFmtId="0" fontId="10" fillId="33" borderId="40" xfId="57" applyNumberFormat="1" applyFont="1" applyFill="1" applyBorder="1" applyAlignment="1">
      <alignment horizontal="center" vertical="center"/>
      <protection/>
    </xf>
    <xf numFmtId="173" fontId="10" fillId="33" borderId="41" xfId="57" applyFont="1" applyFill="1" applyBorder="1" applyAlignment="1">
      <alignment horizontal="left" vertical="center" indent="1"/>
      <protection/>
    </xf>
    <xf numFmtId="0" fontId="10" fillId="33" borderId="42" xfId="58" applyFont="1" applyFill="1" applyBorder="1" applyAlignment="1">
      <alignment horizontal="left" vertical="center" indent="1"/>
      <protection/>
    </xf>
    <xf numFmtId="1" fontId="10" fillId="33" borderId="40" xfId="42" applyNumberFormat="1" applyFont="1" applyFill="1" applyBorder="1" applyAlignment="1">
      <alignment horizontal="center" vertical="center"/>
    </xf>
    <xf numFmtId="1" fontId="10" fillId="33" borderId="43" xfId="42" applyNumberFormat="1" applyFont="1" applyFill="1" applyBorder="1" applyAlignment="1">
      <alignment horizontal="center" vertical="center"/>
    </xf>
    <xf numFmtId="183" fontId="10" fillId="33" borderId="44" xfId="42" applyNumberFormat="1" applyFont="1" applyFill="1" applyBorder="1" applyAlignment="1">
      <alignment horizontal="center" vertical="center"/>
    </xf>
    <xf numFmtId="2" fontId="61" fillId="0" borderId="40" xfId="42" applyNumberFormat="1" applyFont="1" applyBorder="1" applyAlignment="1">
      <alignment horizontal="center" vertical="center"/>
    </xf>
    <xf numFmtId="2" fontId="10" fillId="33" borderId="40" xfId="42" applyNumberFormat="1" applyFont="1" applyFill="1" applyBorder="1" applyAlignment="1">
      <alignment horizontal="center" vertical="center"/>
    </xf>
    <xf numFmtId="1" fontId="8" fillId="33" borderId="10" xfId="42" applyNumberFormat="1" applyFont="1" applyFill="1" applyBorder="1" applyAlignment="1">
      <alignment horizontal="center" vertical="center"/>
    </xf>
    <xf numFmtId="1" fontId="8" fillId="33" borderId="45" xfId="42" applyNumberFormat="1" applyFont="1" applyFill="1" applyBorder="1" applyAlignment="1">
      <alignment horizontal="center" vertical="center"/>
    </xf>
    <xf numFmtId="1" fontId="8" fillId="33" borderId="32" xfId="42" applyNumberFormat="1" applyFont="1" applyFill="1" applyBorder="1" applyAlignment="1">
      <alignment horizontal="center" vertical="center"/>
    </xf>
    <xf numFmtId="49" fontId="8" fillId="33" borderId="32" xfId="42" applyNumberFormat="1" applyFont="1" applyFill="1" applyBorder="1" applyAlignment="1">
      <alignment horizontal="center" vertical="center"/>
    </xf>
    <xf numFmtId="1" fontId="8" fillId="33" borderId="46" xfId="42" applyNumberFormat="1" applyFont="1" applyFill="1" applyBorder="1" applyAlignment="1">
      <alignment horizontal="center" vertical="center"/>
    </xf>
    <xf numFmtId="1" fontId="8" fillId="33" borderId="33" xfId="42" applyNumberFormat="1" applyFont="1" applyFill="1" applyBorder="1" applyAlignment="1">
      <alignment horizontal="center" vertical="center"/>
    </xf>
    <xf numFmtId="2" fontId="62" fillId="0" borderId="10" xfId="42" applyNumberFormat="1" applyFont="1" applyBorder="1" applyAlignment="1">
      <alignment horizontal="center" vertical="center"/>
    </xf>
    <xf numFmtId="2" fontId="8" fillId="33" borderId="10" xfId="42" applyNumberFormat="1" applyFont="1" applyFill="1" applyBorder="1" applyAlignment="1">
      <alignment horizontal="center" vertical="center"/>
    </xf>
    <xf numFmtId="0" fontId="10" fillId="33" borderId="35" xfId="60" applyNumberFormat="1" applyFont="1" applyFill="1" applyBorder="1" applyAlignment="1">
      <alignment horizontal="center" vertical="center"/>
      <protection/>
    </xf>
    <xf numFmtId="0" fontId="8" fillId="33" borderId="37" xfId="58" applyFont="1" applyFill="1" applyBorder="1" applyAlignment="1">
      <alignment horizontal="center" vertical="center"/>
      <protection/>
    </xf>
    <xf numFmtId="1" fontId="10" fillId="33" borderId="37" xfId="42" applyNumberFormat="1" applyFont="1" applyFill="1" applyBorder="1" applyAlignment="1">
      <alignment horizontal="center" vertical="center"/>
    </xf>
    <xf numFmtId="1" fontId="10" fillId="33" borderId="47" xfId="42" applyNumberFormat="1" applyFont="1" applyFill="1" applyBorder="1" applyAlignment="1">
      <alignment horizontal="center" vertical="center"/>
    </xf>
    <xf numFmtId="1" fontId="10" fillId="33" borderId="48" xfId="42" applyNumberFormat="1" applyFont="1" applyFill="1" applyBorder="1" applyAlignment="1">
      <alignment horizontal="center" vertical="center"/>
    </xf>
    <xf numFmtId="0" fontId="10" fillId="33" borderId="19" xfId="60" applyNumberFormat="1" applyFont="1" applyFill="1" applyBorder="1" applyAlignment="1">
      <alignment horizontal="center" vertical="center"/>
      <protection/>
    </xf>
    <xf numFmtId="0" fontId="8" fillId="33" borderId="21" xfId="58" applyFont="1" applyFill="1" applyBorder="1" applyAlignment="1">
      <alignment horizontal="center" vertical="center"/>
      <protection/>
    </xf>
    <xf numFmtId="1" fontId="10" fillId="33" borderId="49" xfId="42" applyNumberFormat="1" applyFont="1" applyFill="1" applyBorder="1" applyAlignment="1">
      <alignment horizontal="center" vertical="center"/>
    </xf>
    <xf numFmtId="0" fontId="10" fillId="33" borderId="40" xfId="60" applyNumberFormat="1" applyFont="1" applyFill="1" applyBorder="1" applyAlignment="1">
      <alignment horizontal="center" vertical="center"/>
      <protection/>
    </xf>
    <xf numFmtId="173" fontId="10" fillId="33" borderId="41" xfId="60" applyFont="1" applyFill="1" applyBorder="1" applyAlignment="1">
      <alignment horizontal="left" vertical="center" indent="1"/>
      <protection/>
    </xf>
    <xf numFmtId="1" fontId="61" fillId="0" borderId="40" xfId="42" applyNumberFormat="1" applyFont="1" applyBorder="1" applyAlignment="1">
      <alignment horizontal="center" vertical="center"/>
    </xf>
    <xf numFmtId="1" fontId="61" fillId="0" borderId="41" xfId="42" applyNumberFormat="1" applyFont="1" applyBorder="1" applyAlignment="1">
      <alignment horizontal="center" vertical="center"/>
    </xf>
    <xf numFmtId="1" fontId="61" fillId="0" borderId="50" xfId="42" applyNumberFormat="1" applyFont="1" applyBorder="1" applyAlignment="1">
      <alignment horizontal="center" vertical="center"/>
    </xf>
    <xf numFmtId="1" fontId="61" fillId="0" borderId="43" xfId="42" applyNumberFormat="1" applyFont="1" applyBorder="1" applyAlignment="1">
      <alignment horizontal="center" vertical="center"/>
    </xf>
    <xf numFmtId="1" fontId="61" fillId="0" borderId="44" xfId="42" applyNumberFormat="1" applyFont="1" applyBorder="1" applyAlignment="1">
      <alignment horizontal="center" vertical="center"/>
    </xf>
    <xf numFmtId="2" fontId="61" fillId="0" borderId="51" xfId="42" applyNumberFormat="1" applyFont="1" applyBorder="1" applyAlignment="1">
      <alignment horizontal="center" vertical="center"/>
    </xf>
    <xf numFmtId="1" fontId="61" fillId="0" borderId="10" xfId="42" applyNumberFormat="1" applyFont="1" applyBorder="1" applyAlignment="1">
      <alignment horizontal="center" vertical="center"/>
    </xf>
    <xf numFmtId="1" fontId="61" fillId="0" borderId="52" xfId="42" applyNumberFormat="1" applyFont="1" applyBorder="1" applyAlignment="1">
      <alignment horizontal="center" vertical="center"/>
    </xf>
    <xf numFmtId="1" fontId="61" fillId="0" borderId="32" xfId="42" applyNumberFormat="1" applyFont="1" applyBorder="1" applyAlignment="1">
      <alignment horizontal="center" vertical="center"/>
    </xf>
    <xf numFmtId="1" fontId="61" fillId="0" borderId="46" xfId="42" applyNumberFormat="1" applyFont="1" applyBorder="1" applyAlignment="1">
      <alignment horizontal="center" vertical="center"/>
    </xf>
    <xf numFmtId="1" fontId="61" fillId="0" borderId="33" xfId="42" applyNumberFormat="1" applyFont="1" applyBorder="1" applyAlignment="1">
      <alignment horizontal="center" vertical="center"/>
    </xf>
    <xf numFmtId="173" fontId="10" fillId="33" borderId="36" xfId="57" applyFont="1" applyFill="1" applyBorder="1" applyAlignment="1" quotePrefix="1">
      <alignment horizontal="left" vertical="center" indent="1"/>
      <protection/>
    </xf>
    <xf numFmtId="1" fontId="61" fillId="0" borderId="35" xfId="42" applyNumberFormat="1" applyFont="1" applyBorder="1" applyAlignment="1">
      <alignment horizontal="center" vertical="center"/>
    </xf>
    <xf numFmtId="1" fontId="61" fillId="0" borderId="36" xfId="42" applyNumberFormat="1" applyFont="1" applyBorder="1" applyAlignment="1">
      <alignment horizontal="center" vertical="center"/>
    </xf>
    <xf numFmtId="1" fontId="61" fillId="0" borderId="47" xfId="42" applyNumberFormat="1" applyFont="1" applyBorder="1" applyAlignment="1">
      <alignment horizontal="center" vertical="center"/>
    </xf>
    <xf numFmtId="1" fontId="61" fillId="0" borderId="38" xfId="42" applyNumberFormat="1" applyFont="1" applyBorder="1" applyAlignment="1">
      <alignment horizontal="center" vertical="center"/>
    </xf>
    <xf numFmtId="1" fontId="61" fillId="0" borderId="48" xfId="42" applyNumberFormat="1" applyFont="1" applyBorder="1" applyAlignment="1">
      <alignment horizontal="center" vertical="center"/>
    </xf>
    <xf numFmtId="2" fontId="61" fillId="0" borderId="39" xfId="42" applyNumberFormat="1" applyFont="1" applyBorder="1" applyAlignment="1">
      <alignment horizontal="center" vertical="center"/>
    </xf>
    <xf numFmtId="2" fontId="61" fillId="0" borderId="35" xfId="42" applyNumberFormat="1" applyFont="1" applyBorder="1" applyAlignment="1">
      <alignment horizontal="center" vertical="center"/>
    </xf>
    <xf numFmtId="1" fontId="61" fillId="0" borderId="19" xfId="42" applyNumberFormat="1" applyFont="1" applyBorder="1" applyAlignment="1">
      <alignment horizontal="center" vertical="center"/>
    </xf>
    <xf numFmtId="1" fontId="61" fillId="0" borderId="20" xfId="42" applyNumberFormat="1" applyFont="1" applyBorder="1" applyAlignment="1">
      <alignment horizontal="center" vertical="center"/>
    </xf>
    <xf numFmtId="1" fontId="61" fillId="0" borderId="23" xfId="42" applyNumberFormat="1" applyFont="1" applyBorder="1" applyAlignment="1">
      <alignment horizontal="center" vertical="center"/>
    </xf>
    <xf numFmtId="1" fontId="61" fillId="0" borderId="49" xfId="42" applyNumberFormat="1" applyFont="1" applyBorder="1" applyAlignment="1">
      <alignment horizontal="center" vertical="center"/>
    </xf>
    <xf numFmtId="1" fontId="61" fillId="0" borderId="24" xfId="42" applyNumberFormat="1" applyFont="1" applyBorder="1" applyAlignment="1">
      <alignment horizontal="center" vertical="center"/>
    </xf>
    <xf numFmtId="2" fontId="61" fillId="0" borderId="25" xfId="42" applyNumberFormat="1" applyFont="1" applyBorder="1" applyAlignment="1">
      <alignment horizontal="center" vertical="center"/>
    </xf>
    <xf numFmtId="2" fontId="61" fillId="0" borderId="19" xfId="42" applyNumberFormat="1" applyFont="1" applyBorder="1" applyAlignment="1">
      <alignment horizontal="center" vertical="center"/>
    </xf>
    <xf numFmtId="0" fontId="8" fillId="33" borderId="19" xfId="57" applyNumberFormat="1" applyFont="1" applyFill="1" applyBorder="1" applyAlignment="1">
      <alignment horizontal="center" vertical="center"/>
      <protection/>
    </xf>
    <xf numFmtId="173" fontId="8" fillId="33" borderId="21" xfId="57" applyFont="1" applyFill="1" applyBorder="1" applyAlignment="1">
      <alignment horizontal="left" vertical="center" indent="1"/>
      <protection/>
    </xf>
    <xf numFmtId="0" fontId="8" fillId="33" borderId="21" xfId="58" applyFont="1" applyFill="1" applyBorder="1" applyAlignment="1">
      <alignment horizontal="left" vertical="center" indent="1"/>
      <protection/>
    </xf>
    <xf numFmtId="0" fontId="8" fillId="33" borderId="25" xfId="58" applyFont="1" applyFill="1" applyBorder="1" applyAlignment="1">
      <alignment horizontal="left" vertical="center" indent="1"/>
      <protection/>
    </xf>
    <xf numFmtId="1" fontId="62" fillId="0" borderId="35" xfId="42" applyNumberFormat="1" applyFont="1" applyBorder="1" applyAlignment="1">
      <alignment horizontal="center" vertical="center"/>
    </xf>
    <xf numFmtId="1" fontId="62" fillId="0" borderId="36" xfId="42" applyNumberFormat="1" applyFont="1" applyBorder="1" applyAlignment="1">
      <alignment horizontal="center" vertical="center"/>
    </xf>
    <xf numFmtId="1" fontId="62" fillId="0" borderId="47" xfId="42" applyNumberFormat="1" applyFont="1" applyBorder="1" applyAlignment="1">
      <alignment horizontal="center" vertical="center"/>
    </xf>
    <xf numFmtId="1" fontId="62" fillId="0" borderId="38" xfId="42" applyNumberFormat="1" applyFont="1" applyBorder="1" applyAlignment="1">
      <alignment horizontal="center" vertical="center"/>
    </xf>
    <xf numFmtId="1" fontId="62" fillId="0" borderId="48" xfId="42" applyNumberFormat="1" applyFont="1" applyBorder="1" applyAlignment="1">
      <alignment horizontal="center" vertical="center"/>
    </xf>
    <xf numFmtId="2" fontId="62" fillId="0" borderId="39" xfId="42" applyNumberFormat="1" applyFont="1" applyBorder="1" applyAlignment="1">
      <alignment horizontal="center" vertical="center"/>
    </xf>
    <xf numFmtId="2" fontId="62" fillId="0" borderId="35" xfId="42" applyNumberFormat="1" applyFont="1" applyBorder="1" applyAlignment="1">
      <alignment horizontal="center" vertical="center"/>
    </xf>
    <xf numFmtId="2" fontId="8" fillId="33" borderId="35" xfId="42" applyNumberFormat="1" applyFont="1" applyFill="1" applyBorder="1" applyAlignment="1">
      <alignment horizontal="center" vertical="center"/>
    </xf>
    <xf numFmtId="173" fontId="10" fillId="33" borderId="21" xfId="57" applyFont="1" applyFill="1" applyBorder="1" applyAlignment="1">
      <alignment horizontal="left" vertical="center" indent="1"/>
      <protection/>
    </xf>
    <xf numFmtId="0" fontId="10" fillId="33" borderId="25" xfId="58" applyFont="1" applyFill="1" applyBorder="1" applyAlignment="1">
      <alignment horizontal="left" vertical="center" indent="1"/>
      <protection/>
    </xf>
    <xf numFmtId="179" fontId="10" fillId="33" borderId="35" xfId="42" applyNumberFormat="1" applyFont="1" applyFill="1" applyBorder="1" applyAlignment="1">
      <alignment horizontal="center" vertical="center"/>
    </xf>
    <xf numFmtId="0" fontId="10" fillId="33" borderId="53" xfId="57" applyNumberFormat="1" applyFont="1" applyFill="1" applyBorder="1" applyAlignment="1">
      <alignment horizontal="center" vertical="center"/>
      <protection/>
    </xf>
    <xf numFmtId="173" fontId="10" fillId="33" borderId="54" xfId="57" applyFont="1" applyFill="1" applyBorder="1" applyAlignment="1" quotePrefix="1">
      <alignment horizontal="left" vertical="center" indent="1"/>
      <protection/>
    </xf>
    <xf numFmtId="0" fontId="10" fillId="33" borderId="55" xfId="58" applyFont="1" applyFill="1" applyBorder="1" applyAlignment="1">
      <alignment horizontal="left" vertical="center" indent="1"/>
      <protection/>
    </xf>
    <xf numFmtId="0" fontId="10" fillId="33" borderId="56" xfId="58" applyFont="1" applyFill="1" applyBorder="1" applyAlignment="1">
      <alignment horizontal="left" vertical="center" indent="1"/>
      <protection/>
    </xf>
    <xf numFmtId="1" fontId="61" fillId="0" borderId="53" xfId="42" applyNumberFormat="1" applyFont="1" applyBorder="1" applyAlignment="1">
      <alignment horizontal="center" vertical="center"/>
    </xf>
    <xf numFmtId="1" fontId="61" fillId="0" borderId="54" xfId="42" applyNumberFormat="1" applyFont="1" applyBorder="1" applyAlignment="1">
      <alignment horizontal="center" vertical="center"/>
    </xf>
    <xf numFmtId="1" fontId="61" fillId="0" borderId="29" xfId="42" applyNumberFormat="1" applyFont="1" applyBorder="1" applyAlignment="1">
      <alignment horizontal="center" vertical="center"/>
    </xf>
    <xf numFmtId="1" fontId="61" fillId="0" borderId="57" xfId="42" applyNumberFormat="1" applyFont="1" applyBorder="1" applyAlignment="1">
      <alignment horizontal="center" vertical="center"/>
    </xf>
    <xf numFmtId="1" fontId="61" fillId="0" borderId="30" xfId="42" applyNumberFormat="1" applyFont="1" applyBorder="1" applyAlignment="1">
      <alignment horizontal="center" vertical="center"/>
    </xf>
    <xf numFmtId="2" fontId="61" fillId="0" borderId="56" xfId="42" applyNumberFormat="1" applyFont="1" applyBorder="1" applyAlignment="1">
      <alignment horizontal="center" vertical="center"/>
    </xf>
    <xf numFmtId="2" fontId="61" fillId="0" borderId="53" xfId="42" applyNumberFormat="1" applyFont="1" applyBorder="1" applyAlignment="1">
      <alignment horizontal="center" vertical="center"/>
    </xf>
    <xf numFmtId="179" fontId="10" fillId="33" borderId="53" xfId="42" applyNumberFormat="1" applyFont="1" applyFill="1" applyBorder="1" applyAlignment="1">
      <alignment horizontal="center" vertical="center"/>
    </xf>
    <xf numFmtId="173" fontId="10" fillId="33" borderId="37" xfId="57" applyFont="1" applyFill="1" applyBorder="1" applyAlignment="1" quotePrefix="1">
      <alignment horizontal="left" vertical="center" indent="1"/>
      <protection/>
    </xf>
    <xf numFmtId="0" fontId="10" fillId="33" borderId="39" xfId="58" applyFont="1" applyFill="1" applyBorder="1" applyAlignment="1">
      <alignment horizontal="left" vertical="center" indent="1"/>
      <protection/>
    </xf>
    <xf numFmtId="173" fontId="10" fillId="33" borderId="21" xfId="57" applyFont="1" applyFill="1" applyBorder="1" applyAlignment="1" quotePrefix="1">
      <alignment horizontal="left" vertical="center" indent="1"/>
      <protection/>
    </xf>
    <xf numFmtId="0" fontId="8" fillId="33" borderId="25" xfId="58" applyFont="1" applyFill="1" applyBorder="1" applyAlignment="1">
      <alignment vertical="center"/>
      <protection/>
    </xf>
    <xf numFmtId="1" fontId="10" fillId="33" borderId="20" xfId="42" applyNumberFormat="1" applyFont="1" applyFill="1" applyBorder="1" applyAlignment="1">
      <alignment horizontal="center" vertical="center"/>
    </xf>
    <xf numFmtId="0" fontId="60" fillId="33" borderId="21" xfId="58" applyFont="1" applyFill="1" applyBorder="1" applyAlignment="1">
      <alignment vertical="center"/>
      <protection/>
    </xf>
    <xf numFmtId="0" fontId="60" fillId="33" borderId="25" xfId="58" applyFont="1" applyFill="1" applyBorder="1" applyAlignment="1">
      <alignment vertical="center"/>
      <protection/>
    </xf>
    <xf numFmtId="179" fontId="8" fillId="33" borderId="19" xfId="42" applyNumberFormat="1" applyFont="1" applyFill="1" applyBorder="1" applyAlignment="1">
      <alignment horizontal="center" vertical="center"/>
    </xf>
    <xf numFmtId="178" fontId="10" fillId="0" borderId="21" xfId="59" applyNumberFormat="1" applyFont="1" applyBorder="1" applyAlignment="1">
      <alignment horizontal="left"/>
      <protection/>
    </xf>
    <xf numFmtId="0" fontId="10" fillId="0" borderId="25" xfId="59" applyFont="1" applyBorder="1" applyAlignment="1">
      <alignment/>
      <protection/>
    </xf>
    <xf numFmtId="173" fontId="10" fillId="33" borderId="42" xfId="57" applyFont="1" applyFill="1" applyBorder="1" applyAlignment="1">
      <alignment horizontal="left" vertical="center" indent="1"/>
      <protection/>
    </xf>
    <xf numFmtId="178" fontId="10" fillId="0" borderId="42" xfId="59" applyNumberFormat="1" applyFont="1" applyBorder="1" applyAlignment="1">
      <alignment horizontal="left"/>
      <protection/>
    </xf>
    <xf numFmtId="0" fontId="10" fillId="0" borderId="51" xfId="59" applyFont="1" applyBorder="1" applyAlignment="1">
      <alignment/>
      <protection/>
    </xf>
    <xf numFmtId="1" fontId="10" fillId="33" borderId="41" xfId="42" applyNumberFormat="1" applyFont="1" applyFill="1" applyBorder="1" applyAlignment="1">
      <alignment horizontal="center" vertical="center"/>
    </xf>
    <xf numFmtId="1" fontId="10" fillId="33" borderId="50" xfId="42" applyNumberFormat="1" applyFont="1" applyFill="1" applyBorder="1" applyAlignment="1">
      <alignment horizontal="center" vertical="center"/>
    </xf>
    <xf numFmtId="1" fontId="10" fillId="33" borderId="44" xfId="42" applyNumberFormat="1" applyFont="1" applyFill="1" applyBorder="1" applyAlignment="1">
      <alignment horizontal="center" vertical="center"/>
    </xf>
    <xf numFmtId="2" fontId="16" fillId="35" borderId="58" xfId="42" applyNumberFormat="1" applyFont="1" applyFill="1" applyBorder="1" applyAlignment="1">
      <alignment horizontal="center" vertical="center"/>
    </xf>
    <xf numFmtId="0" fontId="8" fillId="33" borderId="59" xfId="57" applyNumberFormat="1" applyFont="1" applyFill="1" applyBorder="1" applyAlignment="1">
      <alignment horizontal="center" vertical="center"/>
      <protection/>
    </xf>
    <xf numFmtId="173" fontId="8" fillId="33" borderId="60" xfId="57" applyFont="1" applyFill="1" applyBorder="1" applyAlignment="1">
      <alignment horizontal="left" vertical="center" indent="1"/>
      <protection/>
    </xf>
    <xf numFmtId="0" fontId="8" fillId="33" borderId="60" xfId="58" applyFont="1" applyFill="1" applyBorder="1" applyAlignment="1">
      <alignment horizontal="left" vertical="center" indent="1"/>
      <protection/>
    </xf>
    <xf numFmtId="0" fontId="8" fillId="33" borderId="61" xfId="58" applyFont="1" applyFill="1" applyBorder="1" applyAlignment="1">
      <alignment horizontal="left" vertical="center" indent="1"/>
      <protection/>
    </xf>
    <xf numFmtId="1" fontId="62" fillId="0" borderId="11" xfId="42" applyNumberFormat="1" applyFont="1" applyBorder="1" applyAlignment="1">
      <alignment horizontal="center" vertical="center"/>
    </xf>
    <xf numFmtId="177" fontId="62" fillId="0" borderId="12" xfId="42" applyNumberFormat="1" applyFont="1" applyBorder="1" applyAlignment="1">
      <alignment horizontal="center" vertical="center"/>
    </xf>
    <xf numFmtId="1" fontId="62" fillId="0" borderId="62" xfId="42" applyNumberFormat="1" applyFont="1" applyBorder="1" applyAlignment="1">
      <alignment horizontal="center" vertical="center"/>
    </xf>
    <xf numFmtId="177" fontId="62" fillId="0" borderId="15" xfId="42" applyNumberFormat="1" applyFont="1" applyBorder="1" applyAlignment="1">
      <alignment horizontal="center" vertical="center"/>
    </xf>
    <xf numFmtId="1" fontId="62" fillId="0" borderId="16" xfId="42" applyNumberFormat="1" applyFont="1" applyBorder="1" applyAlignment="1">
      <alignment horizontal="center" vertical="center"/>
    </xf>
    <xf numFmtId="2" fontId="62" fillId="0" borderId="17" xfId="42" applyNumberFormat="1" applyFont="1" applyBorder="1" applyAlignment="1">
      <alignment horizontal="center" vertical="center"/>
    </xf>
    <xf numFmtId="2" fontId="62" fillId="0" borderId="11" xfId="42" applyNumberFormat="1" applyFont="1" applyBorder="1" applyAlignment="1">
      <alignment horizontal="center" vertical="center"/>
    </xf>
    <xf numFmtId="1" fontId="8" fillId="33" borderId="52" xfId="42" applyNumberFormat="1" applyFont="1" applyFill="1" applyBorder="1" applyAlignment="1">
      <alignment horizontal="center" vertical="center"/>
    </xf>
    <xf numFmtId="2" fontId="17" fillId="35" borderId="34" xfId="42" applyNumberFormat="1" applyFont="1" applyFill="1" applyBorder="1" applyAlignment="1">
      <alignment horizontal="center" vertical="center"/>
    </xf>
    <xf numFmtId="173" fontId="10" fillId="33" borderId="37" xfId="60" applyFont="1" applyFill="1" applyBorder="1" applyAlignment="1">
      <alignment horizontal="left" vertical="center" indent="1"/>
      <protection/>
    </xf>
    <xf numFmtId="178" fontId="10" fillId="0" borderId="37" xfId="59" applyNumberFormat="1" applyFont="1" applyBorder="1" applyAlignment="1">
      <alignment horizontal="left"/>
      <protection/>
    </xf>
    <xf numFmtId="0" fontId="10" fillId="0" borderId="37" xfId="59" applyFont="1" applyBorder="1" applyAlignment="1">
      <alignment/>
      <protection/>
    </xf>
    <xf numFmtId="1" fontId="10" fillId="33" borderId="36" xfId="42" applyNumberFormat="1" applyFont="1" applyFill="1" applyBorder="1" applyAlignment="1">
      <alignment horizontal="center" vertical="center"/>
    </xf>
    <xf numFmtId="2" fontId="16" fillId="35" borderId="63" xfId="42" applyNumberFormat="1" applyFont="1" applyFill="1" applyBorder="1" applyAlignment="1">
      <alignment horizontal="center" vertical="center"/>
    </xf>
    <xf numFmtId="173" fontId="10" fillId="33" borderId="21" xfId="60" applyFont="1" applyFill="1" applyBorder="1" applyAlignment="1">
      <alignment horizontal="left" vertical="center" indent="1"/>
      <protection/>
    </xf>
    <xf numFmtId="0" fontId="10" fillId="0" borderId="21" xfId="59" applyFont="1" applyBorder="1" applyAlignment="1">
      <alignment/>
      <protection/>
    </xf>
    <xf numFmtId="179" fontId="10" fillId="33" borderId="19" xfId="42" applyNumberFormat="1" applyFont="1" applyFill="1" applyBorder="1" applyAlignment="1">
      <alignment horizontal="center" vertical="center"/>
    </xf>
    <xf numFmtId="49" fontId="10" fillId="33" borderId="21" xfId="60" applyNumberFormat="1" applyFont="1" applyFill="1" applyBorder="1" applyAlignment="1">
      <alignment horizontal="left" vertical="center" indent="1"/>
      <protection/>
    </xf>
    <xf numFmtId="0" fontId="10" fillId="0" borderId="42" xfId="59" applyFont="1" applyBorder="1" applyAlignment="1">
      <alignment/>
      <protection/>
    </xf>
    <xf numFmtId="179" fontId="10" fillId="33" borderId="40" xfId="42" applyNumberFormat="1" applyFont="1" applyFill="1" applyBorder="1" applyAlignment="1">
      <alignment horizontal="center" vertical="center"/>
    </xf>
    <xf numFmtId="179" fontId="17" fillId="35" borderId="34" xfId="4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Continuous" vertical="center"/>
      <protection/>
    </xf>
    <xf numFmtId="0" fontId="59" fillId="0" borderId="0" xfId="0" applyFont="1" applyAlignment="1">
      <alignment vertical="top"/>
    </xf>
    <xf numFmtId="0" fontId="10" fillId="0" borderId="0" xfId="55" applyFont="1" applyAlignment="1">
      <alignment/>
      <protection/>
    </xf>
    <xf numFmtId="0" fontId="63" fillId="0" borderId="0" xfId="55" applyFont="1" applyAlignment="1">
      <alignment vertical="center"/>
      <protection/>
    </xf>
    <xf numFmtId="178" fontId="10" fillId="0" borderId="0" xfId="55" applyNumberFormat="1" applyFont="1" applyAlignment="1">
      <alignment horizontal="left"/>
      <protection/>
    </xf>
    <xf numFmtId="177" fontId="13" fillId="33" borderId="32" xfId="56" applyNumberFormat="1" applyFont="1" applyFill="1" applyBorder="1" applyAlignment="1">
      <alignment horizontal="center" vertical="top" wrapText="1"/>
      <protection/>
    </xf>
    <xf numFmtId="177" fontId="13" fillId="33" borderId="46" xfId="56" applyNumberFormat="1" applyFont="1" applyFill="1" applyBorder="1" applyAlignment="1">
      <alignment horizontal="center" vertical="top" wrapText="1"/>
      <protection/>
    </xf>
    <xf numFmtId="2" fontId="8" fillId="33" borderId="11" xfId="42" applyNumberFormat="1" applyFont="1" applyFill="1" applyBorder="1" applyAlignment="1">
      <alignment horizontal="center" vertical="center"/>
    </xf>
    <xf numFmtId="173" fontId="5" fillId="33" borderId="42" xfId="57" applyFont="1" applyFill="1" applyBorder="1" applyAlignment="1">
      <alignment horizontal="left" vertical="center" indent="1"/>
      <protection/>
    </xf>
    <xf numFmtId="0" fontId="63" fillId="33" borderId="19" xfId="57" applyNumberFormat="1" applyFont="1" applyFill="1" applyBorder="1" applyAlignment="1">
      <alignment horizontal="center" vertical="center"/>
      <protection/>
    </xf>
    <xf numFmtId="173" fontId="63" fillId="33" borderId="21" xfId="57" applyFont="1" applyFill="1" applyBorder="1" applyAlignment="1">
      <alignment horizontal="left" vertical="center" indent="1"/>
      <protection/>
    </xf>
    <xf numFmtId="0" fontId="63" fillId="33" borderId="21" xfId="58" applyFont="1" applyFill="1" applyBorder="1" applyAlignment="1">
      <alignment horizontal="left" vertical="center" indent="1"/>
      <protection/>
    </xf>
    <xf numFmtId="0" fontId="63" fillId="33" borderId="25" xfId="58" applyFont="1" applyFill="1" applyBorder="1" applyAlignment="1">
      <alignment horizontal="left" vertical="center" indent="1"/>
      <protection/>
    </xf>
    <xf numFmtId="1" fontId="63" fillId="0" borderId="19" xfId="42" applyNumberFormat="1" applyFont="1" applyBorder="1" applyAlignment="1">
      <alignment horizontal="center" vertical="center"/>
    </xf>
    <xf numFmtId="1" fontId="63" fillId="0" borderId="20" xfId="42" applyNumberFormat="1" applyFont="1" applyBorder="1" applyAlignment="1">
      <alignment horizontal="center" vertical="center"/>
    </xf>
    <xf numFmtId="1" fontId="63" fillId="0" borderId="23" xfId="42" applyNumberFormat="1" applyFont="1" applyBorder="1" applyAlignment="1">
      <alignment horizontal="center" vertical="center"/>
    </xf>
    <xf numFmtId="1" fontId="63" fillId="0" borderId="49" xfId="42" applyNumberFormat="1" applyFont="1" applyBorder="1" applyAlignment="1">
      <alignment horizontal="center" vertical="center"/>
    </xf>
    <xf numFmtId="1" fontId="63" fillId="0" borderId="24" xfId="42" applyNumberFormat="1" applyFont="1" applyBorder="1" applyAlignment="1">
      <alignment horizontal="center" vertical="center"/>
    </xf>
    <xf numFmtId="2" fontId="63" fillId="0" borderId="25" xfId="42" applyNumberFormat="1" applyFont="1" applyBorder="1" applyAlignment="1">
      <alignment horizontal="center" vertical="center"/>
    </xf>
    <xf numFmtId="2" fontId="63" fillId="0" borderId="19" xfId="42" applyNumberFormat="1" applyFont="1" applyBorder="1" applyAlignment="1">
      <alignment horizontal="center" vertical="center"/>
    </xf>
    <xf numFmtId="2" fontId="63" fillId="33" borderId="19" xfId="42" applyNumberFormat="1" applyFont="1" applyFill="1" applyBorder="1" applyAlignment="1">
      <alignment horizontal="center" vertical="center"/>
    </xf>
    <xf numFmtId="1" fontId="63" fillId="0" borderId="35" xfId="42" applyNumberFormat="1" applyFont="1" applyBorder="1" applyAlignment="1">
      <alignment horizontal="center" vertical="center"/>
    </xf>
    <xf numFmtId="1" fontId="63" fillId="0" borderId="36" xfId="42" applyNumberFormat="1" applyFont="1" applyBorder="1" applyAlignment="1">
      <alignment horizontal="center" vertical="center"/>
    </xf>
    <xf numFmtId="1" fontId="63" fillId="0" borderId="47" xfId="42" applyNumberFormat="1" applyFont="1" applyBorder="1" applyAlignment="1">
      <alignment horizontal="center" vertical="center"/>
    </xf>
    <xf numFmtId="1" fontId="63" fillId="0" borderId="38" xfId="42" applyNumberFormat="1" applyFont="1" applyBorder="1" applyAlignment="1">
      <alignment horizontal="center" vertical="center"/>
    </xf>
    <xf numFmtId="1" fontId="63" fillId="0" borderId="48" xfId="42" applyNumberFormat="1" applyFont="1" applyBorder="1" applyAlignment="1">
      <alignment horizontal="center" vertical="center"/>
    </xf>
    <xf numFmtId="2" fontId="63" fillId="0" borderId="39" xfId="42" applyNumberFormat="1" applyFont="1" applyBorder="1" applyAlignment="1">
      <alignment horizontal="center" vertical="center"/>
    </xf>
    <xf numFmtId="2" fontId="63" fillId="0" borderId="35" xfId="42" applyNumberFormat="1" applyFont="1" applyBorder="1" applyAlignment="1">
      <alignment horizontal="center" vertical="center"/>
    </xf>
    <xf numFmtId="2" fontId="63" fillId="33" borderId="35" xfId="42" applyNumberFormat="1" applyFont="1" applyFill="1" applyBorder="1" applyAlignment="1">
      <alignment horizontal="center" vertical="center"/>
    </xf>
    <xf numFmtId="0" fontId="64" fillId="33" borderId="0" xfId="56" applyFont="1" applyFill="1">
      <alignment/>
      <protection/>
    </xf>
    <xf numFmtId="1" fontId="65" fillId="33" borderId="10" xfId="42" applyNumberFormat="1" applyFont="1" applyFill="1" applyBorder="1" applyAlignment="1">
      <alignment horizontal="center" vertical="center"/>
    </xf>
    <xf numFmtId="1" fontId="65" fillId="33" borderId="52" xfId="42" applyNumberFormat="1" applyFont="1" applyFill="1" applyBorder="1" applyAlignment="1">
      <alignment horizontal="center" vertical="center"/>
    </xf>
    <xf numFmtId="1" fontId="65" fillId="33" borderId="32" xfId="42" applyNumberFormat="1" applyFont="1" applyFill="1" applyBorder="1" applyAlignment="1">
      <alignment horizontal="center" vertical="center"/>
    </xf>
    <xf numFmtId="1" fontId="65" fillId="33" borderId="46" xfId="42" applyNumberFormat="1" applyFont="1" applyFill="1" applyBorder="1" applyAlignment="1">
      <alignment horizontal="center" vertical="center"/>
    </xf>
    <xf numFmtId="1" fontId="65" fillId="33" borderId="33" xfId="42" applyNumberFormat="1" applyFont="1" applyFill="1" applyBorder="1" applyAlignment="1">
      <alignment horizontal="center" vertical="center"/>
    </xf>
    <xf numFmtId="2" fontId="65" fillId="35" borderId="34" xfId="42" applyNumberFormat="1" applyFont="1" applyFill="1" applyBorder="1" applyAlignment="1">
      <alignment horizontal="center" vertical="center"/>
    </xf>
    <xf numFmtId="2" fontId="65" fillId="33" borderId="10" xfId="42" applyNumberFormat="1" applyFont="1" applyFill="1" applyBorder="1" applyAlignment="1">
      <alignment horizontal="center" vertical="center"/>
    </xf>
    <xf numFmtId="1" fontId="66" fillId="36" borderId="10" xfId="42" applyNumberFormat="1" applyFont="1" applyFill="1" applyBorder="1" applyAlignment="1">
      <alignment horizontal="center" vertical="center"/>
    </xf>
    <xf numFmtId="1" fontId="66" fillId="36" borderId="52" xfId="42" applyNumberFormat="1" applyFont="1" applyFill="1" applyBorder="1" applyAlignment="1">
      <alignment horizontal="center" vertical="center"/>
    </xf>
    <xf numFmtId="1" fontId="66" fillId="36" borderId="32" xfId="42" applyNumberFormat="1" applyFont="1" applyFill="1" applyBorder="1" applyAlignment="1">
      <alignment horizontal="center" vertical="center"/>
    </xf>
    <xf numFmtId="1" fontId="66" fillId="36" borderId="46" xfId="42" applyNumberFormat="1" applyFont="1" applyFill="1" applyBorder="1" applyAlignment="1">
      <alignment horizontal="center" vertical="center"/>
    </xf>
    <xf numFmtId="1" fontId="66" fillId="36" borderId="33" xfId="42" applyNumberFormat="1" applyFont="1" applyFill="1" applyBorder="1" applyAlignment="1">
      <alignment horizontal="center" vertical="center"/>
    </xf>
    <xf numFmtId="171" fontId="66" fillId="36" borderId="64" xfId="42" applyNumberFormat="1" applyFont="1" applyFill="1" applyBorder="1" applyAlignment="1">
      <alignment horizontal="center" vertical="center"/>
    </xf>
    <xf numFmtId="2" fontId="66" fillId="37" borderId="34" xfId="42" applyNumberFormat="1" applyFont="1" applyFill="1" applyBorder="1" applyAlignment="1">
      <alignment horizontal="center" vertical="center"/>
    </xf>
    <xf numFmtId="2" fontId="66" fillId="36" borderId="10" xfId="42" applyNumberFormat="1" applyFont="1" applyFill="1" applyBorder="1" applyAlignment="1">
      <alignment horizontal="center" vertical="center"/>
    </xf>
    <xf numFmtId="0" fontId="18" fillId="33" borderId="0" xfId="56" applyFont="1" applyFill="1">
      <alignment/>
      <protection/>
    </xf>
    <xf numFmtId="0" fontId="19" fillId="33" borderId="0" xfId="56" applyFont="1" applyFill="1">
      <alignment/>
      <protection/>
    </xf>
    <xf numFmtId="173" fontId="8" fillId="33" borderId="52" xfId="57" applyFont="1" applyFill="1" applyBorder="1" applyAlignment="1">
      <alignment horizontal="left" vertical="center"/>
      <protection/>
    </xf>
    <xf numFmtId="173" fontId="8" fillId="33" borderId="45" xfId="57" applyFont="1" applyFill="1" applyBorder="1" applyAlignment="1">
      <alignment horizontal="left" vertical="center"/>
      <protection/>
    </xf>
    <xf numFmtId="173" fontId="8" fillId="33" borderId="64" xfId="57" applyFont="1" applyFill="1" applyBorder="1" applyAlignment="1">
      <alignment horizontal="left" vertical="center"/>
      <protection/>
    </xf>
    <xf numFmtId="173" fontId="66" fillId="36" borderId="52" xfId="57" applyFont="1" applyFill="1" applyBorder="1" applyAlignment="1">
      <alignment horizontal="left" vertical="center"/>
      <protection/>
    </xf>
    <xf numFmtId="173" fontId="66" fillId="36" borderId="45" xfId="57" applyFont="1" applyFill="1" applyBorder="1" applyAlignment="1">
      <alignment horizontal="left" vertical="center"/>
      <protection/>
    </xf>
    <xf numFmtId="173" fontId="66" fillId="36" borderId="64" xfId="57" applyFont="1" applyFill="1" applyBorder="1" applyAlignment="1">
      <alignment horizontal="left" vertical="center"/>
      <protection/>
    </xf>
    <xf numFmtId="0" fontId="8" fillId="33" borderId="59" xfId="56" applyFont="1" applyFill="1" applyBorder="1" applyAlignment="1">
      <alignment horizontal="center" vertical="center" wrapText="1" shrinkToFit="1"/>
      <protection/>
    </xf>
    <xf numFmtId="0" fontId="8" fillId="33" borderId="65" xfId="56" applyFont="1" applyFill="1" applyBorder="1" applyAlignment="1">
      <alignment horizontal="center" vertical="center" wrapText="1" shrinkToFit="1"/>
      <protection/>
    </xf>
    <xf numFmtId="0" fontId="8" fillId="33" borderId="66" xfId="56" applyFont="1" applyFill="1" applyBorder="1" applyAlignment="1">
      <alignment horizontal="center" vertical="center" wrapText="1"/>
      <protection/>
    </xf>
    <xf numFmtId="0" fontId="8" fillId="33" borderId="60" xfId="56" applyFont="1" applyFill="1" applyBorder="1" applyAlignment="1">
      <alignment horizontal="center" vertical="center" wrapText="1"/>
      <protection/>
    </xf>
    <xf numFmtId="0" fontId="8" fillId="33" borderId="61" xfId="56" applyFont="1" applyFill="1" applyBorder="1" applyAlignment="1">
      <alignment horizontal="center" vertical="center" wrapText="1"/>
      <protection/>
    </xf>
    <xf numFmtId="0" fontId="8" fillId="33" borderId="67" xfId="56" applyFont="1" applyFill="1" applyBorder="1" applyAlignment="1">
      <alignment horizontal="center" vertical="center" wrapText="1"/>
      <protection/>
    </xf>
    <xf numFmtId="0" fontId="8" fillId="33" borderId="68" xfId="56" applyFont="1" applyFill="1" applyBorder="1" applyAlignment="1">
      <alignment horizontal="center" vertical="center" wrapText="1"/>
      <protection/>
    </xf>
    <xf numFmtId="0" fontId="8" fillId="33" borderId="69" xfId="56" applyFont="1" applyFill="1" applyBorder="1" applyAlignment="1">
      <alignment horizontal="center" vertical="center" wrapText="1"/>
      <protection/>
    </xf>
    <xf numFmtId="0" fontId="4" fillId="33" borderId="52" xfId="56" applyFont="1" applyFill="1" applyBorder="1" applyAlignment="1">
      <alignment horizontal="center" vertical="center" wrapText="1"/>
      <protection/>
    </xf>
    <xf numFmtId="0" fontId="4" fillId="33" borderId="45" xfId="56" applyFont="1" applyFill="1" applyBorder="1" applyAlignment="1">
      <alignment horizontal="center" vertical="center" wrapText="1"/>
      <protection/>
    </xf>
    <xf numFmtId="0" fontId="4" fillId="33" borderId="64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ตัวชี้วัด (ศบก.) 2" xfId="56"/>
    <cellStyle name="Normal_ตัวบ่งชี้ 2.4-2.13" xfId="57"/>
    <cellStyle name="Normal_ตัวบ่งชี้ 4.3-4.5" xfId="58"/>
    <cellStyle name="Normal_ปัจจัย 4" xfId="59"/>
    <cellStyle name="Normal_ภาคผนวก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71"/>
  <sheetViews>
    <sheetView tabSelected="1" view="pageBreakPreview" zoomScaleSheetLayoutView="100" workbookViewId="0" topLeftCell="A1">
      <selection activeCell="M67" sqref="M67"/>
    </sheetView>
  </sheetViews>
  <sheetFormatPr defaultColWidth="9.00390625" defaultRowHeight="15"/>
  <cols>
    <col min="1" max="1" width="7.00390625" style="9" customWidth="1"/>
    <col min="2" max="2" width="10.28125" style="9" customWidth="1"/>
    <col min="3" max="3" width="10.57421875" style="9" customWidth="1"/>
    <col min="4" max="4" width="6.57421875" style="9" customWidth="1"/>
    <col min="5" max="5" width="7.140625" style="9" customWidth="1"/>
    <col min="6" max="6" width="13.57421875" style="9" customWidth="1"/>
    <col min="7" max="7" width="16.140625" style="9" customWidth="1"/>
    <col min="8" max="8" width="12.8515625" style="9" customWidth="1"/>
    <col min="9" max="9" width="14.8515625" style="9" customWidth="1"/>
    <col min="10" max="10" width="12.7109375" style="9" customWidth="1"/>
    <col min="11" max="11" width="8.421875" style="10" customWidth="1"/>
    <col min="12" max="12" width="7.140625" style="10" customWidth="1"/>
    <col min="13" max="13" width="9.140625" style="10" customWidth="1"/>
    <col min="14" max="16384" width="9.00390625" style="9" customWidth="1"/>
  </cols>
  <sheetData>
    <row r="1" spans="1:13" s="4" customFormat="1" ht="21" customHeight="1">
      <c r="A1" s="1" t="s">
        <v>87</v>
      </c>
      <c r="B1" s="2"/>
      <c r="C1" s="3"/>
      <c r="K1" s="5"/>
      <c r="L1" s="5"/>
      <c r="M1" s="5"/>
    </row>
    <row r="2" spans="1:3" ht="13.5" customHeight="1">
      <c r="A2" s="6"/>
      <c r="B2" s="7"/>
      <c r="C2" s="8"/>
    </row>
    <row r="3" spans="1:13" s="11" customFormat="1" ht="18.75" customHeight="1">
      <c r="A3" s="253" t="s">
        <v>0</v>
      </c>
      <c r="B3" s="255" t="s">
        <v>50</v>
      </c>
      <c r="C3" s="256"/>
      <c r="D3" s="257"/>
      <c r="E3" s="261" t="s">
        <v>51</v>
      </c>
      <c r="F3" s="262"/>
      <c r="G3" s="262"/>
      <c r="H3" s="262"/>
      <c r="I3" s="262"/>
      <c r="J3" s="262"/>
      <c r="K3" s="262"/>
      <c r="L3" s="262"/>
      <c r="M3" s="263"/>
    </row>
    <row r="4" spans="1:13" s="12" customFormat="1" ht="194.25" customHeight="1">
      <c r="A4" s="254"/>
      <c r="B4" s="258"/>
      <c r="C4" s="259"/>
      <c r="D4" s="260"/>
      <c r="E4" s="17" t="s">
        <v>52</v>
      </c>
      <c r="F4" s="205" t="s">
        <v>96</v>
      </c>
      <c r="G4" s="205" t="s">
        <v>94</v>
      </c>
      <c r="H4" s="205" t="s">
        <v>54</v>
      </c>
      <c r="I4" s="205" t="s">
        <v>93</v>
      </c>
      <c r="J4" s="206" t="s">
        <v>95</v>
      </c>
      <c r="K4" s="18" t="s">
        <v>40</v>
      </c>
      <c r="L4" s="19" t="s">
        <v>39</v>
      </c>
      <c r="M4" s="20" t="s">
        <v>53</v>
      </c>
    </row>
    <row r="5" spans="1:13" s="4" customFormat="1" ht="19.5" customHeight="1">
      <c r="A5" s="22">
        <v>1</v>
      </c>
      <c r="B5" s="23" t="s">
        <v>1</v>
      </c>
      <c r="C5" s="24"/>
      <c r="D5" s="24"/>
      <c r="E5" s="25">
        <f>SUM(F5:J5)</f>
        <v>42</v>
      </c>
      <c r="F5" s="26" t="s">
        <v>62</v>
      </c>
      <c r="G5" s="27" t="s">
        <v>62</v>
      </c>
      <c r="H5" s="27" t="s">
        <v>62</v>
      </c>
      <c r="I5" s="27" t="s">
        <v>62</v>
      </c>
      <c r="J5" s="28">
        <v>42</v>
      </c>
      <c r="K5" s="29">
        <v>42</v>
      </c>
      <c r="L5" s="30">
        <v>11</v>
      </c>
      <c r="M5" s="30">
        <f>K5/L5*100</f>
        <v>381.8181818181818</v>
      </c>
    </row>
    <row r="6" spans="1:13" s="4" customFormat="1" ht="19.5" customHeight="1">
      <c r="A6" s="31">
        <v>2</v>
      </c>
      <c r="B6" s="32" t="s">
        <v>2</v>
      </c>
      <c r="C6" s="33"/>
      <c r="D6" s="33"/>
      <c r="E6" s="34">
        <f aca="true" t="shared" si="0" ref="E6:E16">SUM(F6:J6)</f>
        <v>11</v>
      </c>
      <c r="F6" s="35" t="s">
        <v>62</v>
      </c>
      <c r="G6" s="36" t="s">
        <v>62</v>
      </c>
      <c r="H6" s="36" t="s">
        <v>62</v>
      </c>
      <c r="I6" s="36" t="s">
        <v>62</v>
      </c>
      <c r="J6" s="37">
        <v>11</v>
      </c>
      <c r="K6" s="38">
        <v>11</v>
      </c>
      <c r="L6" s="39">
        <v>9</v>
      </c>
      <c r="M6" s="40">
        <f>K6/L6*100</f>
        <v>122.22222222222223</v>
      </c>
    </row>
    <row r="7" spans="1:13" s="4" customFormat="1" ht="19.5" customHeight="1">
      <c r="A7" s="41">
        <v>3</v>
      </c>
      <c r="B7" s="32" t="s">
        <v>3</v>
      </c>
      <c r="C7" s="33"/>
      <c r="D7" s="33"/>
      <c r="E7" s="34">
        <f t="shared" si="0"/>
        <v>17</v>
      </c>
      <c r="F7" s="42" t="s">
        <v>62</v>
      </c>
      <c r="G7" s="43">
        <v>1</v>
      </c>
      <c r="H7" s="36" t="s">
        <v>62</v>
      </c>
      <c r="I7" s="43">
        <v>1</v>
      </c>
      <c r="J7" s="37">
        <v>15</v>
      </c>
      <c r="K7" s="38">
        <v>16.2</v>
      </c>
      <c r="L7" s="39">
        <v>10</v>
      </c>
      <c r="M7" s="40">
        <f aca="true" t="shared" si="1" ref="M7:M13">K7/L7*100</f>
        <v>162</v>
      </c>
    </row>
    <row r="8" spans="1:13" s="4" customFormat="1" ht="19.5" customHeight="1">
      <c r="A8" s="31">
        <v>4</v>
      </c>
      <c r="B8" s="32" t="s">
        <v>4</v>
      </c>
      <c r="C8" s="33"/>
      <c r="D8" s="33"/>
      <c r="E8" s="34">
        <v>121</v>
      </c>
      <c r="F8" s="35" t="s">
        <v>62</v>
      </c>
      <c r="G8" s="43">
        <v>6</v>
      </c>
      <c r="H8" s="36" t="s">
        <v>62</v>
      </c>
      <c r="I8" s="44"/>
      <c r="J8" s="37">
        <v>115</v>
      </c>
      <c r="K8" s="38">
        <v>117.4</v>
      </c>
      <c r="L8" s="39">
        <v>20</v>
      </c>
      <c r="M8" s="40">
        <f t="shared" si="1"/>
        <v>587</v>
      </c>
    </row>
    <row r="9" spans="1:13" s="4" customFormat="1" ht="19.5" customHeight="1">
      <c r="A9" s="41">
        <v>5</v>
      </c>
      <c r="B9" s="45" t="s">
        <v>5</v>
      </c>
      <c r="C9" s="33"/>
      <c r="D9" s="33"/>
      <c r="E9" s="34">
        <f t="shared" si="0"/>
        <v>4</v>
      </c>
      <c r="F9" s="35" t="s">
        <v>62</v>
      </c>
      <c r="G9" s="43">
        <v>1</v>
      </c>
      <c r="H9" s="36" t="s">
        <v>62</v>
      </c>
      <c r="I9" s="43">
        <v>2</v>
      </c>
      <c r="J9" s="37">
        <v>1</v>
      </c>
      <c r="K9" s="38">
        <v>3</v>
      </c>
      <c r="L9" s="39">
        <v>4</v>
      </c>
      <c r="M9" s="40">
        <f t="shared" si="1"/>
        <v>75</v>
      </c>
    </row>
    <row r="10" spans="1:13" s="4" customFormat="1" ht="19.5" customHeight="1">
      <c r="A10" s="31">
        <v>6</v>
      </c>
      <c r="B10" s="45" t="s">
        <v>37</v>
      </c>
      <c r="C10" s="33"/>
      <c r="D10" s="33"/>
      <c r="E10" s="34">
        <f t="shared" si="0"/>
        <v>5</v>
      </c>
      <c r="F10" s="35" t="s">
        <v>62</v>
      </c>
      <c r="G10" s="36" t="s">
        <v>62</v>
      </c>
      <c r="H10" s="36" t="s">
        <v>62</v>
      </c>
      <c r="I10" s="43">
        <v>1</v>
      </c>
      <c r="J10" s="37">
        <v>4</v>
      </c>
      <c r="K10" s="38">
        <v>4.8</v>
      </c>
      <c r="L10" s="39">
        <v>4</v>
      </c>
      <c r="M10" s="40">
        <f t="shared" si="1"/>
        <v>120</v>
      </c>
    </row>
    <row r="11" spans="1:13" s="4" customFormat="1" ht="19.5" customHeight="1">
      <c r="A11" s="41">
        <v>7</v>
      </c>
      <c r="B11" s="46" t="s">
        <v>30</v>
      </c>
      <c r="C11" s="33"/>
      <c r="D11" s="33"/>
      <c r="E11" s="34">
        <f t="shared" si="0"/>
        <v>9</v>
      </c>
      <c r="F11" s="35" t="s">
        <v>62</v>
      </c>
      <c r="G11" s="36" t="s">
        <v>62</v>
      </c>
      <c r="H11" s="36" t="s">
        <v>62</v>
      </c>
      <c r="I11" s="44"/>
      <c r="J11" s="37">
        <v>9</v>
      </c>
      <c r="K11" s="38">
        <v>9</v>
      </c>
      <c r="L11" s="39">
        <v>6</v>
      </c>
      <c r="M11" s="40">
        <f t="shared" si="1"/>
        <v>150</v>
      </c>
    </row>
    <row r="12" spans="1:13" s="4" customFormat="1" ht="19.5" customHeight="1">
      <c r="A12" s="31">
        <v>8</v>
      </c>
      <c r="B12" s="45" t="s">
        <v>41</v>
      </c>
      <c r="C12" s="33"/>
      <c r="D12" s="33"/>
      <c r="E12" s="34">
        <f t="shared" si="0"/>
        <v>1</v>
      </c>
      <c r="F12" s="35" t="s">
        <v>62</v>
      </c>
      <c r="G12" s="36" t="s">
        <v>62</v>
      </c>
      <c r="H12" s="36" t="s">
        <v>62</v>
      </c>
      <c r="I12" s="44"/>
      <c r="J12" s="37">
        <v>1</v>
      </c>
      <c r="K12" s="38">
        <v>1</v>
      </c>
      <c r="L12" s="39">
        <v>5</v>
      </c>
      <c r="M12" s="40">
        <f t="shared" si="1"/>
        <v>20</v>
      </c>
    </row>
    <row r="13" spans="1:13" s="4" customFormat="1" ht="19.5" customHeight="1">
      <c r="A13" s="41">
        <v>9</v>
      </c>
      <c r="B13" s="46" t="s">
        <v>42</v>
      </c>
      <c r="C13" s="33"/>
      <c r="D13" s="33"/>
      <c r="E13" s="34">
        <f t="shared" si="0"/>
        <v>7</v>
      </c>
      <c r="F13" s="35" t="s">
        <v>62</v>
      </c>
      <c r="G13" s="36" t="s">
        <v>62</v>
      </c>
      <c r="H13" s="36" t="s">
        <v>62</v>
      </c>
      <c r="I13" s="43">
        <v>1</v>
      </c>
      <c r="J13" s="37">
        <v>6</v>
      </c>
      <c r="K13" s="38">
        <v>6.8</v>
      </c>
      <c r="L13" s="39">
        <v>3</v>
      </c>
      <c r="M13" s="40">
        <f t="shared" si="1"/>
        <v>226.66666666666666</v>
      </c>
    </row>
    <row r="14" spans="1:13" s="4" customFormat="1" ht="19.5" customHeight="1">
      <c r="A14" s="31">
        <v>10</v>
      </c>
      <c r="B14" s="46" t="s">
        <v>43</v>
      </c>
      <c r="C14" s="33"/>
      <c r="D14" s="33"/>
      <c r="E14" s="47">
        <f t="shared" si="0"/>
        <v>0</v>
      </c>
      <c r="F14" s="35" t="s">
        <v>62</v>
      </c>
      <c r="G14" s="36" t="s">
        <v>62</v>
      </c>
      <c r="H14" s="36" t="s">
        <v>62</v>
      </c>
      <c r="I14" s="36" t="s">
        <v>62</v>
      </c>
      <c r="J14" s="48" t="s">
        <v>62</v>
      </c>
      <c r="K14" s="38" t="s">
        <v>62</v>
      </c>
      <c r="L14" s="39">
        <v>1</v>
      </c>
      <c r="M14" s="40" t="s">
        <v>62</v>
      </c>
    </row>
    <row r="15" spans="1:13" s="5" customFormat="1" ht="19.5" customHeight="1">
      <c r="A15" s="41">
        <v>11</v>
      </c>
      <c r="B15" s="46" t="s">
        <v>44</v>
      </c>
      <c r="C15" s="49"/>
      <c r="D15" s="50"/>
      <c r="E15" s="34">
        <f t="shared" si="0"/>
        <v>9</v>
      </c>
      <c r="F15" s="51">
        <v>1</v>
      </c>
      <c r="G15" s="43">
        <v>4</v>
      </c>
      <c r="H15" s="36" t="s">
        <v>62</v>
      </c>
      <c r="I15" s="36" t="s">
        <v>62</v>
      </c>
      <c r="J15" s="37">
        <v>4</v>
      </c>
      <c r="K15" s="38">
        <v>5.8</v>
      </c>
      <c r="L15" s="39">
        <v>3</v>
      </c>
      <c r="M15" s="40">
        <f aca="true" t="shared" si="2" ref="M15:M22">K15/L15*100</f>
        <v>193.33333333333334</v>
      </c>
    </row>
    <row r="16" spans="1:13" s="13" customFormat="1" ht="19.5" customHeight="1">
      <c r="A16" s="31">
        <v>12</v>
      </c>
      <c r="B16" s="46" t="s">
        <v>29</v>
      </c>
      <c r="C16" s="33"/>
      <c r="D16" s="33"/>
      <c r="E16" s="34">
        <f t="shared" si="0"/>
        <v>4</v>
      </c>
      <c r="F16" s="52" t="s">
        <v>62</v>
      </c>
      <c r="G16" s="53" t="s">
        <v>62</v>
      </c>
      <c r="H16" s="53" t="s">
        <v>62</v>
      </c>
      <c r="I16" s="54">
        <v>1</v>
      </c>
      <c r="J16" s="55">
        <v>3</v>
      </c>
      <c r="K16" s="56">
        <v>3.8</v>
      </c>
      <c r="L16" s="57">
        <v>4</v>
      </c>
      <c r="M16" s="57">
        <f t="shared" si="2"/>
        <v>95</v>
      </c>
    </row>
    <row r="17" spans="1:13" s="11" customFormat="1" ht="19.5" customHeight="1">
      <c r="A17" s="247" t="s">
        <v>71</v>
      </c>
      <c r="B17" s="248"/>
      <c r="C17" s="248"/>
      <c r="D17" s="249"/>
      <c r="E17" s="58" t="s">
        <v>76</v>
      </c>
      <c r="F17" s="59">
        <v>1</v>
      </c>
      <c r="G17" s="60" t="s">
        <v>64</v>
      </c>
      <c r="H17" s="60" t="s">
        <v>62</v>
      </c>
      <c r="I17" s="60">
        <v>6</v>
      </c>
      <c r="J17" s="61" t="s">
        <v>77</v>
      </c>
      <c r="K17" s="62" t="s">
        <v>67</v>
      </c>
      <c r="L17" s="63">
        <f>SUM(L5:L16)</f>
        <v>80</v>
      </c>
      <c r="M17" s="64">
        <f>212.4/L17*100</f>
        <v>265.5</v>
      </c>
    </row>
    <row r="18" spans="1:13" s="13" customFormat="1" ht="19.5" customHeight="1">
      <c r="A18" s="65">
        <v>13</v>
      </c>
      <c r="B18" s="66" t="s">
        <v>6</v>
      </c>
      <c r="C18" s="67"/>
      <c r="D18" s="67"/>
      <c r="E18" s="68">
        <f>SUM(F18:J18)</f>
        <v>2</v>
      </c>
      <c r="F18" s="35" t="s">
        <v>62</v>
      </c>
      <c r="G18" s="36" t="s">
        <v>62</v>
      </c>
      <c r="H18" s="36" t="s">
        <v>62</v>
      </c>
      <c r="I18" s="69">
        <v>2</v>
      </c>
      <c r="J18" s="70" t="s">
        <v>62</v>
      </c>
      <c r="K18" s="71">
        <v>1.6</v>
      </c>
      <c r="L18" s="71">
        <v>4</v>
      </c>
      <c r="M18" s="72">
        <f t="shared" si="2"/>
        <v>40</v>
      </c>
    </row>
    <row r="19" spans="1:13" s="13" customFormat="1" ht="19.5" customHeight="1">
      <c r="A19" s="41">
        <v>14</v>
      </c>
      <c r="B19" s="32" t="s">
        <v>36</v>
      </c>
      <c r="C19" s="33"/>
      <c r="D19" s="33"/>
      <c r="E19" s="34">
        <v>10</v>
      </c>
      <c r="F19" s="35" t="s">
        <v>62</v>
      </c>
      <c r="G19" s="43">
        <v>2</v>
      </c>
      <c r="H19" s="36" t="s">
        <v>62</v>
      </c>
      <c r="I19" s="36" t="s">
        <v>62</v>
      </c>
      <c r="J19" s="37">
        <v>8</v>
      </c>
      <c r="K19" s="73">
        <v>8.8</v>
      </c>
      <c r="L19" s="73">
        <v>15.5</v>
      </c>
      <c r="M19" s="74">
        <f t="shared" si="2"/>
        <v>56.774193548387096</v>
      </c>
    </row>
    <row r="20" spans="1:13" s="13" customFormat="1" ht="19.5" customHeight="1">
      <c r="A20" s="41">
        <v>15</v>
      </c>
      <c r="B20" s="32" t="s">
        <v>7</v>
      </c>
      <c r="C20" s="33"/>
      <c r="D20" s="33"/>
      <c r="E20" s="34">
        <f>SUM(F20:J20)</f>
        <v>15</v>
      </c>
      <c r="F20" s="75">
        <v>1</v>
      </c>
      <c r="G20" s="43">
        <v>7</v>
      </c>
      <c r="H20" s="36" t="s">
        <v>62</v>
      </c>
      <c r="I20" s="36" t="s">
        <v>62</v>
      </c>
      <c r="J20" s="37">
        <v>7</v>
      </c>
      <c r="K20" s="73">
        <v>10</v>
      </c>
      <c r="L20" s="73">
        <v>13.5</v>
      </c>
      <c r="M20" s="74">
        <f t="shared" si="2"/>
        <v>74.07407407407408</v>
      </c>
    </row>
    <row r="21" spans="1:13" s="13" customFormat="1" ht="19.5" customHeight="1">
      <c r="A21" s="76">
        <v>16</v>
      </c>
      <c r="B21" s="77" t="s">
        <v>8</v>
      </c>
      <c r="C21" s="78"/>
      <c r="D21" s="78"/>
      <c r="E21" s="79">
        <f>SUM(F21:J21)</f>
        <v>2</v>
      </c>
      <c r="F21" s="36" t="s">
        <v>62</v>
      </c>
      <c r="G21" s="36" t="s">
        <v>62</v>
      </c>
      <c r="H21" s="36" t="s">
        <v>62</v>
      </c>
      <c r="I21" s="80">
        <v>2</v>
      </c>
      <c r="J21" s="81" t="s">
        <v>62</v>
      </c>
      <c r="K21" s="82">
        <v>1.6</v>
      </c>
      <c r="L21" s="82">
        <v>10</v>
      </c>
      <c r="M21" s="83">
        <f t="shared" si="2"/>
        <v>16</v>
      </c>
    </row>
    <row r="22" spans="1:13" s="11" customFormat="1" ht="19.5" customHeight="1">
      <c r="A22" s="247" t="s">
        <v>70</v>
      </c>
      <c r="B22" s="248"/>
      <c r="C22" s="248"/>
      <c r="D22" s="249"/>
      <c r="E22" s="84">
        <f aca="true" t="shared" si="3" ref="E22:J22">SUM(E18:E21)</f>
        <v>29</v>
      </c>
      <c r="F22" s="85">
        <f t="shared" si="3"/>
        <v>1</v>
      </c>
      <c r="G22" s="86">
        <f t="shared" si="3"/>
        <v>9</v>
      </c>
      <c r="H22" s="87" t="s">
        <v>62</v>
      </c>
      <c r="I22" s="88">
        <f t="shared" si="3"/>
        <v>4</v>
      </c>
      <c r="J22" s="89">
        <f t="shared" si="3"/>
        <v>15</v>
      </c>
      <c r="K22" s="90">
        <v>22</v>
      </c>
      <c r="L22" s="90">
        <f>SUM(L18:L21)</f>
        <v>43</v>
      </c>
      <c r="M22" s="91">
        <f t="shared" si="2"/>
        <v>51.162790697674424</v>
      </c>
    </row>
    <row r="23" spans="1:13" s="11" customFormat="1" ht="19.5" customHeight="1">
      <c r="A23" s="92">
        <v>17</v>
      </c>
      <c r="B23" s="66" t="s">
        <v>9</v>
      </c>
      <c r="C23" s="93"/>
      <c r="D23" s="93"/>
      <c r="E23" s="68">
        <v>4</v>
      </c>
      <c r="F23" s="94">
        <v>1</v>
      </c>
      <c r="G23" s="95" t="s">
        <v>62</v>
      </c>
      <c r="H23" s="95" t="s">
        <v>62</v>
      </c>
      <c r="I23" s="69" t="s">
        <v>62</v>
      </c>
      <c r="J23" s="96">
        <v>3</v>
      </c>
      <c r="K23" s="71">
        <v>3.2</v>
      </c>
      <c r="L23" s="71">
        <v>8</v>
      </c>
      <c r="M23" s="72">
        <f>K23/L23*100</f>
        <v>40</v>
      </c>
    </row>
    <row r="24" spans="1:13" s="11" customFormat="1" ht="19.5" customHeight="1">
      <c r="A24" s="97">
        <v>18</v>
      </c>
      <c r="B24" s="32" t="s">
        <v>10</v>
      </c>
      <c r="C24" s="98"/>
      <c r="D24" s="98"/>
      <c r="E24" s="34">
        <v>10</v>
      </c>
      <c r="F24" s="75" t="s">
        <v>62</v>
      </c>
      <c r="G24" s="43" t="s">
        <v>62</v>
      </c>
      <c r="H24" s="43" t="s">
        <v>62</v>
      </c>
      <c r="I24" s="99" t="s">
        <v>62</v>
      </c>
      <c r="J24" s="37">
        <v>10</v>
      </c>
      <c r="K24" s="73">
        <v>10</v>
      </c>
      <c r="L24" s="73">
        <v>11</v>
      </c>
      <c r="M24" s="74">
        <f>K24/L24*100</f>
        <v>90.9090909090909</v>
      </c>
    </row>
    <row r="25" spans="1:13" s="11" customFormat="1" ht="19.5" customHeight="1">
      <c r="A25" s="97">
        <v>19</v>
      </c>
      <c r="B25" s="32" t="s">
        <v>11</v>
      </c>
      <c r="C25" s="98"/>
      <c r="D25" s="98"/>
      <c r="E25" s="34">
        <v>24</v>
      </c>
      <c r="F25" s="75" t="s">
        <v>62</v>
      </c>
      <c r="G25" s="43">
        <v>2</v>
      </c>
      <c r="H25" s="43" t="s">
        <v>62</v>
      </c>
      <c r="I25" s="99">
        <v>1</v>
      </c>
      <c r="J25" s="37">
        <v>21</v>
      </c>
      <c r="K25" s="73">
        <v>22.6</v>
      </c>
      <c r="L25" s="73">
        <v>11</v>
      </c>
      <c r="M25" s="74">
        <f>K25/L25*100</f>
        <v>205.45454545454547</v>
      </c>
    </row>
    <row r="26" spans="1:13" s="13" customFormat="1" ht="19.5" customHeight="1">
      <c r="A26" s="100">
        <v>20</v>
      </c>
      <c r="B26" s="101" t="s">
        <v>12</v>
      </c>
      <c r="C26" s="78"/>
      <c r="D26" s="78"/>
      <c r="E26" s="102">
        <v>13</v>
      </c>
      <c r="F26" s="103" t="s">
        <v>62</v>
      </c>
      <c r="G26" s="104">
        <v>4</v>
      </c>
      <c r="H26" s="104" t="s">
        <v>62</v>
      </c>
      <c r="I26" s="105" t="s">
        <v>62</v>
      </c>
      <c r="J26" s="106">
        <v>8</v>
      </c>
      <c r="K26" s="107">
        <v>10.6</v>
      </c>
      <c r="L26" s="82">
        <v>10</v>
      </c>
      <c r="M26" s="83">
        <f>K26/L26*100</f>
        <v>106</v>
      </c>
    </row>
    <row r="27" spans="1:13" s="13" customFormat="1" ht="19.5" customHeight="1">
      <c r="A27" s="247" t="s">
        <v>69</v>
      </c>
      <c r="B27" s="248"/>
      <c r="C27" s="248"/>
      <c r="D27" s="249"/>
      <c r="E27" s="108" t="s">
        <v>78</v>
      </c>
      <c r="F27" s="109">
        <v>1</v>
      </c>
      <c r="G27" s="110">
        <v>6</v>
      </c>
      <c r="H27" s="110" t="s">
        <v>62</v>
      </c>
      <c r="I27" s="111">
        <v>1</v>
      </c>
      <c r="J27" s="112" t="s">
        <v>79</v>
      </c>
      <c r="K27" s="90" t="s">
        <v>84</v>
      </c>
      <c r="L27" s="90">
        <f>SUM(L23:L26)</f>
        <v>40</v>
      </c>
      <c r="M27" s="91">
        <f>45.4/L27*100</f>
        <v>113.5</v>
      </c>
    </row>
    <row r="28" spans="1:13" s="13" customFormat="1" ht="19.5" customHeight="1">
      <c r="A28" s="92">
        <v>21</v>
      </c>
      <c r="B28" s="113" t="s">
        <v>38</v>
      </c>
      <c r="C28" s="67"/>
      <c r="D28" s="67"/>
      <c r="E28" s="114" t="s">
        <v>62</v>
      </c>
      <c r="F28" s="115" t="s">
        <v>62</v>
      </c>
      <c r="G28" s="116" t="s">
        <v>62</v>
      </c>
      <c r="H28" s="116" t="s">
        <v>62</v>
      </c>
      <c r="I28" s="117" t="s">
        <v>62</v>
      </c>
      <c r="J28" s="118" t="s">
        <v>62</v>
      </c>
      <c r="K28" s="119" t="s">
        <v>62</v>
      </c>
      <c r="L28" s="120">
        <v>7</v>
      </c>
      <c r="M28" s="72" t="s">
        <v>62</v>
      </c>
    </row>
    <row r="29" spans="1:13" s="13" customFormat="1" ht="19.5" customHeight="1">
      <c r="A29" s="97">
        <v>22</v>
      </c>
      <c r="B29" s="32" t="s">
        <v>13</v>
      </c>
      <c r="C29" s="33"/>
      <c r="D29" s="33"/>
      <c r="E29" s="121">
        <v>5</v>
      </c>
      <c r="F29" s="122" t="s">
        <v>62</v>
      </c>
      <c r="G29" s="123">
        <v>2</v>
      </c>
      <c r="H29" s="123">
        <v>3</v>
      </c>
      <c r="I29" s="124" t="s">
        <v>62</v>
      </c>
      <c r="J29" s="125" t="s">
        <v>62</v>
      </c>
      <c r="K29" s="126">
        <v>2.2</v>
      </c>
      <c r="L29" s="127">
        <v>10</v>
      </c>
      <c r="M29" s="74">
        <f aca="true" t="shared" si="4" ref="M29:M42">K29/L29*100</f>
        <v>22.000000000000004</v>
      </c>
    </row>
    <row r="30" spans="1:13" s="13" customFormat="1" ht="19.5" customHeight="1">
      <c r="A30" s="97">
        <v>23</v>
      </c>
      <c r="B30" s="32" t="s">
        <v>14</v>
      </c>
      <c r="C30" s="33"/>
      <c r="D30" s="33"/>
      <c r="E30" s="121">
        <v>2</v>
      </c>
      <c r="F30" s="122" t="s">
        <v>62</v>
      </c>
      <c r="G30" s="123" t="s">
        <v>62</v>
      </c>
      <c r="H30" s="123" t="s">
        <v>62</v>
      </c>
      <c r="I30" s="124" t="s">
        <v>62</v>
      </c>
      <c r="J30" s="125">
        <v>2</v>
      </c>
      <c r="K30" s="126">
        <v>2</v>
      </c>
      <c r="L30" s="127">
        <v>7</v>
      </c>
      <c r="M30" s="74">
        <f t="shared" si="4"/>
        <v>28.57142857142857</v>
      </c>
    </row>
    <row r="31" spans="1:13" s="13" customFormat="1" ht="19.5" customHeight="1">
      <c r="A31" s="97">
        <v>24</v>
      </c>
      <c r="B31" s="32" t="s">
        <v>15</v>
      </c>
      <c r="C31" s="33"/>
      <c r="D31" s="33"/>
      <c r="E31" s="121">
        <v>2</v>
      </c>
      <c r="F31" s="122" t="s">
        <v>62</v>
      </c>
      <c r="G31" s="123">
        <v>1</v>
      </c>
      <c r="H31" s="123" t="s">
        <v>62</v>
      </c>
      <c r="I31" s="124" t="s">
        <v>62</v>
      </c>
      <c r="J31" s="125">
        <v>1</v>
      </c>
      <c r="K31" s="126">
        <v>1.4</v>
      </c>
      <c r="L31" s="127">
        <v>10</v>
      </c>
      <c r="M31" s="74">
        <f t="shared" si="4"/>
        <v>13.999999999999998</v>
      </c>
    </row>
    <row r="32" spans="1:13" s="13" customFormat="1" ht="19.5" customHeight="1">
      <c r="A32" s="97">
        <v>25</v>
      </c>
      <c r="B32" s="32" t="s">
        <v>16</v>
      </c>
      <c r="C32" s="33"/>
      <c r="D32" s="33"/>
      <c r="E32" s="121">
        <v>8</v>
      </c>
      <c r="F32" s="122" t="s">
        <v>62</v>
      </c>
      <c r="G32" s="123" t="s">
        <v>62</v>
      </c>
      <c r="H32" s="123" t="s">
        <v>62</v>
      </c>
      <c r="I32" s="124" t="s">
        <v>62</v>
      </c>
      <c r="J32" s="125">
        <v>8</v>
      </c>
      <c r="K32" s="126">
        <v>8</v>
      </c>
      <c r="L32" s="127">
        <v>9</v>
      </c>
      <c r="M32" s="74">
        <f t="shared" si="4"/>
        <v>88.88888888888889</v>
      </c>
    </row>
    <row r="33" spans="1:13" s="13" customFormat="1" ht="19.5" customHeight="1">
      <c r="A33" s="97">
        <v>26</v>
      </c>
      <c r="B33" s="32" t="s">
        <v>17</v>
      </c>
      <c r="C33" s="33"/>
      <c r="D33" s="33"/>
      <c r="E33" s="121">
        <v>7</v>
      </c>
      <c r="F33" s="122">
        <v>1</v>
      </c>
      <c r="G33" s="123">
        <v>2</v>
      </c>
      <c r="H33" s="123">
        <v>2</v>
      </c>
      <c r="I33" s="124" t="s">
        <v>62</v>
      </c>
      <c r="J33" s="125">
        <v>2</v>
      </c>
      <c r="K33" s="126">
        <v>4.2</v>
      </c>
      <c r="L33" s="127">
        <v>19</v>
      </c>
      <c r="M33" s="74">
        <f t="shared" si="4"/>
        <v>22.10526315789474</v>
      </c>
    </row>
    <row r="34" spans="1:13" s="13" customFormat="1" ht="19.5" customHeight="1">
      <c r="A34" s="97">
        <v>27</v>
      </c>
      <c r="B34" s="32" t="s">
        <v>18</v>
      </c>
      <c r="C34" s="33"/>
      <c r="D34" s="33"/>
      <c r="E34" s="121">
        <v>15</v>
      </c>
      <c r="F34" s="122" t="s">
        <v>62</v>
      </c>
      <c r="G34" s="123">
        <v>7</v>
      </c>
      <c r="H34" s="123" t="s">
        <v>62</v>
      </c>
      <c r="I34" s="124">
        <v>1</v>
      </c>
      <c r="J34" s="125">
        <v>7</v>
      </c>
      <c r="K34" s="126">
        <v>10.6</v>
      </c>
      <c r="L34" s="127">
        <v>5</v>
      </c>
      <c r="M34" s="74">
        <f t="shared" si="4"/>
        <v>212</v>
      </c>
    </row>
    <row r="35" spans="1:13" s="13" customFormat="1" ht="19.5" customHeight="1">
      <c r="A35" s="97">
        <v>28</v>
      </c>
      <c r="B35" s="32" t="s">
        <v>19</v>
      </c>
      <c r="C35" s="33"/>
      <c r="D35" s="33"/>
      <c r="E35" s="121">
        <v>27</v>
      </c>
      <c r="F35" s="122" t="s">
        <v>62</v>
      </c>
      <c r="G35" s="123">
        <v>19</v>
      </c>
      <c r="H35" s="123" t="s">
        <v>62</v>
      </c>
      <c r="I35" s="124">
        <v>4</v>
      </c>
      <c r="J35" s="125">
        <v>4</v>
      </c>
      <c r="K35" s="126">
        <v>14.8</v>
      </c>
      <c r="L35" s="127">
        <v>10</v>
      </c>
      <c r="M35" s="74">
        <f t="shared" si="4"/>
        <v>148</v>
      </c>
    </row>
    <row r="36" spans="1:13" s="13" customFormat="1" ht="19.5" customHeight="1">
      <c r="A36" s="97">
        <v>29</v>
      </c>
      <c r="B36" s="32" t="s">
        <v>20</v>
      </c>
      <c r="C36" s="33"/>
      <c r="D36" s="33"/>
      <c r="E36" s="121">
        <v>8</v>
      </c>
      <c r="F36" s="122" t="s">
        <v>62</v>
      </c>
      <c r="G36" s="123">
        <v>4</v>
      </c>
      <c r="H36" s="123" t="s">
        <v>62</v>
      </c>
      <c r="I36" s="124" t="s">
        <v>62</v>
      </c>
      <c r="J36" s="125">
        <v>4</v>
      </c>
      <c r="K36" s="126">
        <v>5.6</v>
      </c>
      <c r="L36" s="127">
        <v>8</v>
      </c>
      <c r="M36" s="74">
        <f t="shared" si="4"/>
        <v>70</v>
      </c>
    </row>
    <row r="37" spans="1:13" s="13" customFormat="1" ht="19.5" customHeight="1">
      <c r="A37" s="97">
        <v>30</v>
      </c>
      <c r="B37" s="32" t="s">
        <v>21</v>
      </c>
      <c r="C37" s="33"/>
      <c r="D37" s="33"/>
      <c r="E37" s="121">
        <v>21</v>
      </c>
      <c r="F37" s="122">
        <v>10</v>
      </c>
      <c r="G37" s="123">
        <v>8</v>
      </c>
      <c r="H37" s="123" t="s">
        <v>62</v>
      </c>
      <c r="I37" s="124" t="s">
        <v>62</v>
      </c>
      <c r="J37" s="125">
        <v>3</v>
      </c>
      <c r="K37" s="126">
        <v>8.2</v>
      </c>
      <c r="L37" s="127">
        <v>12</v>
      </c>
      <c r="M37" s="74">
        <f t="shared" si="4"/>
        <v>68.33333333333333</v>
      </c>
    </row>
    <row r="38" spans="1:13" s="13" customFormat="1" ht="19.5" customHeight="1">
      <c r="A38" s="97">
        <v>31</v>
      </c>
      <c r="B38" s="32" t="s">
        <v>22</v>
      </c>
      <c r="C38" s="33"/>
      <c r="D38" s="33"/>
      <c r="E38" s="121">
        <v>30</v>
      </c>
      <c r="F38" s="122">
        <v>2</v>
      </c>
      <c r="G38" s="123">
        <v>5</v>
      </c>
      <c r="H38" s="123">
        <v>2</v>
      </c>
      <c r="I38" s="124" t="s">
        <v>62</v>
      </c>
      <c r="J38" s="125">
        <v>21</v>
      </c>
      <c r="K38" s="126">
        <v>24.6</v>
      </c>
      <c r="L38" s="127">
        <v>12</v>
      </c>
      <c r="M38" s="74">
        <f t="shared" si="4"/>
        <v>205.00000000000003</v>
      </c>
    </row>
    <row r="39" spans="1:13" s="13" customFormat="1" ht="19.5" customHeight="1">
      <c r="A39" s="97">
        <v>32</v>
      </c>
      <c r="B39" s="32" t="s">
        <v>23</v>
      </c>
      <c r="C39" s="33"/>
      <c r="D39" s="33"/>
      <c r="E39" s="121">
        <v>6</v>
      </c>
      <c r="F39" s="122" t="s">
        <v>62</v>
      </c>
      <c r="G39" s="123">
        <v>4</v>
      </c>
      <c r="H39" s="123">
        <v>1</v>
      </c>
      <c r="I39" s="124" t="s">
        <v>62</v>
      </c>
      <c r="J39" s="125">
        <v>1</v>
      </c>
      <c r="K39" s="126">
        <v>3.2</v>
      </c>
      <c r="L39" s="127">
        <v>10</v>
      </c>
      <c r="M39" s="74">
        <f t="shared" si="4"/>
        <v>32</v>
      </c>
    </row>
    <row r="40" spans="1:13" s="13" customFormat="1" ht="19.5" customHeight="1">
      <c r="A40" s="97">
        <v>33</v>
      </c>
      <c r="B40" s="32" t="s">
        <v>24</v>
      </c>
      <c r="C40" s="33"/>
      <c r="D40" s="33"/>
      <c r="E40" s="121">
        <v>7</v>
      </c>
      <c r="F40" s="122">
        <v>3</v>
      </c>
      <c r="G40" s="123">
        <v>1</v>
      </c>
      <c r="H40" s="123" t="s">
        <v>62</v>
      </c>
      <c r="I40" s="124">
        <v>1</v>
      </c>
      <c r="J40" s="125">
        <v>2</v>
      </c>
      <c r="K40" s="126">
        <v>3.8</v>
      </c>
      <c r="L40" s="127">
        <v>10</v>
      </c>
      <c r="M40" s="74">
        <f t="shared" si="4"/>
        <v>38</v>
      </c>
    </row>
    <row r="41" spans="1:13" s="13" customFormat="1" ht="19.5" customHeight="1">
      <c r="A41" s="97">
        <v>34</v>
      </c>
      <c r="B41" s="32" t="s">
        <v>25</v>
      </c>
      <c r="C41" s="33"/>
      <c r="D41" s="33"/>
      <c r="E41" s="121">
        <v>1</v>
      </c>
      <c r="F41" s="122" t="s">
        <v>62</v>
      </c>
      <c r="G41" s="123">
        <v>1</v>
      </c>
      <c r="H41" s="123" t="s">
        <v>62</v>
      </c>
      <c r="I41" s="124" t="s">
        <v>62</v>
      </c>
      <c r="J41" s="125" t="s">
        <v>62</v>
      </c>
      <c r="K41" s="126">
        <v>0.4</v>
      </c>
      <c r="L41" s="127">
        <v>7</v>
      </c>
      <c r="M41" s="74">
        <f>K41/L41*100</f>
        <v>5.714285714285714</v>
      </c>
    </row>
    <row r="42" spans="1:13" s="13" customFormat="1" ht="19.5" customHeight="1">
      <c r="A42" s="100">
        <v>35</v>
      </c>
      <c r="B42" s="77" t="s">
        <v>55</v>
      </c>
      <c r="C42" s="78"/>
      <c r="D42" s="78"/>
      <c r="E42" s="102">
        <v>3</v>
      </c>
      <c r="F42" s="103" t="s">
        <v>62</v>
      </c>
      <c r="G42" s="104">
        <v>1</v>
      </c>
      <c r="H42" s="104" t="s">
        <v>62</v>
      </c>
      <c r="I42" s="105" t="s">
        <v>62</v>
      </c>
      <c r="J42" s="106">
        <v>2</v>
      </c>
      <c r="K42" s="107">
        <v>2.4</v>
      </c>
      <c r="L42" s="82">
        <v>3</v>
      </c>
      <c r="M42" s="83">
        <f t="shared" si="4"/>
        <v>80</v>
      </c>
    </row>
    <row r="43" spans="1:13" s="13" customFormat="1" ht="23.25">
      <c r="A43" s="100">
        <v>36</v>
      </c>
      <c r="B43" s="77" t="s">
        <v>26</v>
      </c>
      <c r="C43" s="78"/>
      <c r="D43" s="78"/>
      <c r="E43" s="102">
        <v>4</v>
      </c>
      <c r="F43" s="103" t="s">
        <v>62</v>
      </c>
      <c r="G43" s="104" t="s">
        <v>62</v>
      </c>
      <c r="H43" s="104" t="s">
        <v>62</v>
      </c>
      <c r="I43" s="105">
        <v>1</v>
      </c>
      <c r="J43" s="106">
        <v>3</v>
      </c>
      <c r="K43" s="107">
        <v>3.8</v>
      </c>
      <c r="L43" s="82">
        <v>8</v>
      </c>
      <c r="M43" s="83">
        <f>K43/L43*100</f>
        <v>47.5</v>
      </c>
    </row>
    <row r="44" spans="1:13" s="13" customFormat="1" ht="19.5" customHeight="1">
      <c r="A44" s="247" t="s">
        <v>72</v>
      </c>
      <c r="B44" s="248"/>
      <c r="C44" s="248"/>
      <c r="D44" s="249"/>
      <c r="E44" s="108" t="s">
        <v>81</v>
      </c>
      <c r="F44" s="109" t="s">
        <v>82</v>
      </c>
      <c r="G44" s="110" t="s">
        <v>83</v>
      </c>
      <c r="H44" s="110" t="s">
        <v>63</v>
      </c>
      <c r="I44" s="111">
        <f>SUM(I28:I43)</f>
        <v>7</v>
      </c>
      <c r="J44" s="112">
        <f>SUM(J28:J43)</f>
        <v>60</v>
      </c>
      <c r="K44" s="90" t="s">
        <v>80</v>
      </c>
      <c r="L44" s="90">
        <f>SUM(L28:L43)</f>
        <v>147</v>
      </c>
      <c r="M44" s="91">
        <f>93.2/L44*100</f>
        <v>63.40136054421769</v>
      </c>
    </row>
    <row r="45" spans="1:13" s="11" customFormat="1" ht="19.5" customHeight="1">
      <c r="A45" s="128"/>
      <c r="B45" s="129" t="s">
        <v>88</v>
      </c>
      <c r="C45" s="130"/>
      <c r="D45" s="131"/>
      <c r="E45" s="132">
        <f>SUM(E46:E55)</f>
        <v>12</v>
      </c>
      <c r="F45" s="133">
        <f aca="true" t="shared" si="5" ref="F45:L45">SUM(F46:F55)</f>
        <v>2</v>
      </c>
      <c r="G45" s="134">
        <f t="shared" si="5"/>
        <v>1</v>
      </c>
      <c r="H45" s="134">
        <f t="shared" si="5"/>
        <v>4</v>
      </c>
      <c r="I45" s="135">
        <f t="shared" si="5"/>
        <v>1</v>
      </c>
      <c r="J45" s="136">
        <f t="shared" si="5"/>
        <v>4</v>
      </c>
      <c r="K45" s="137">
        <f t="shared" si="5"/>
        <v>8</v>
      </c>
      <c r="L45" s="138">
        <f t="shared" si="5"/>
        <v>25.5</v>
      </c>
      <c r="M45" s="139">
        <f>K45/L45*100</f>
        <v>31.372549019607842</v>
      </c>
    </row>
    <row r="46" spans="1:13" s="13" customFormat="1" ht="19.5" customHeight="1">
      <c r="A46" s="41">
        <v>37</v>
      </c>
      <c r="B46" s="140" t="s">
        <v>45</v>
      </c>
      <c r="C46" s="33"/>
      <c r="D46" s="141"/>
      <c r="E46" s="114">
        <v>2</v>
      </c>
      <c r="F46" s="115" t="s">
        <v>62</v>
      </c>
      <c r="G46" s="116" t="s">
        <v>62</v>
      </c>
      <c r="H46" s="116" t="s">
        <v>62</v>
      </c>
      <c r="I46" s="117" t="s">
        <v>62</v>
      </c>
      <c r="J46" s="118">
        <v>2</v>
      </c>
      <c r="K46" s="119">
        <v>2</v>
      </c>
      <c r="L46" s="120">
        <v>4</v>
      </c>
      <c r="M46" s="72">
        <f>K46/L46*100</f>
        <v>50</v>
      </c>
    </row>
    <row r="47" spans="1:13" s="13" customFormat="1" ht="19.5" customHeight="1">
      <c r="A47" s="41">
        <v>38</v>
      </c>
      <c r="B47" s="140" t="s">
        <v>56</v>
      </c>
      <c r="C47" s="33"/>
      <c r="D47" s="141"/>
      <c r="E47" s="114">
        <v>1</v>
      </c>
      <c r="F47" s="115"/>
      <c r="G47" s="116" t="s">
        <v>62</v>
      </c>
      <c r="H47" s="116" t="s">
        <v>62</v>
      </c>
      <c r="I47" s="117" t="s">
        <v>62</v>
      </c>
      <c r="J47" s="118">
        <v>1</v>
      </c>
      <c r="K47" s="119">
        <v>1</v>
      </c>
      <c r="L47" s="120">
        <v>2</v>
      </c>
      <c r="M47" s="72">
        <f>K47/L47*100</f>
        <v>50</v>
      </c>
    </row>
    <row r="48" spans="1:13" s="229" customFormat="1" ht="19.5" customHeight="1">
      <c r="A48" s="209">
        <v>39</v>
      </c>
      <c r="B48" s="210" t="s">
        <v>46</v>
      </c>
      <c r="C48" s="211"/>
      <c r="D48" s="212"/>
      <c r="E48" s="221">
        <v>2</v>
      </c>
      <c r="F48" s="222" t="s">
        <v>62</v>
      </c>
      <c r="G48" s="223" t="s">
        <v>62</v>
      </c>
      <c r="H48" s="223">
        <v>2</v>
      </c>
      <c r="I48" s="224" t="s">
        <v>62</v>
      </c>
      <c r="J48" s="225" t="s">
        <v>62</v>
      </c>
      <c r="K48" s="226">
        <v>1.2</v>
      </c>
      <c r="L48" s="227">
        <v>4</v>
      </c>
      <c r="M48" s="228">
        <f>K48/L48*100</f>
        <v>30</v>
      </c>
    </row>
    <row r="49" spans="1:13" s="13" customFormat="1" ht="19.5" customHeight="1">
      <c r="A49" s="143">
        <v>40</v>
      </c>
      <c r="B49" s="144" t="s">
        <v>57</v>
      </c>
      <c r="C49" s="145"/>
      <c r="D49" s="146"/>
      <c r="E49" s="147" t="s">
        <v>62</v>
      </c>
      <c r="F49" s="148" t="s">
        <v>62</v>
      </c>
      <c r="G49" s="149" t="s">
        <v>62</v>
      </c>
      <c r="H49" s="149" t="s">
        <v>62</v>
      </c>
      <c r="I49" s="150" t="s">
        <v>62</v>
      </c>
      <c r="J49" s="151" t="s">
        <v>62</v>
      </c>
      <c r="K49" s="152" t="s">
        <v>62</v>
      </c>
      <c r="L49" s="153">
        <v>4</v>
      </c>
      <c r="M49" s="154" t="s">
        <v>62</v>
      </c>
    </row>
    <row r="50" spans="1:13" s="13" customFormat="1" ht="19.5" customHeight="1">
      <c r="A50" s="65">
        <v>41</v>
      </c>
      <c r="B50" s="155" t="s">
        <v>58</v>
      </c>
      <c r="C50" s="67"/>
      <c r="D50" s="156"/>
      <c r="E50" s="114" t="s">
        <v>62</v>
      </c>
      <c r="F50" s="115" t="s">
        <v>62</v>
      </c>
      <c r="G50" s="116" t="s">
        <v>62</v>
      </c>
      <c r="H50" s="116" t="s">
        <v>62</v>
      </c>
      <c r="I50" s="117" t="s">
        <v>62</v>
      </c>
      <c r="J50" s="118" t="s">
        <v>62</v>
      </c>
      <c r="K50" s="119" t="s">
        <v>62</v>
      </c>
      <c r="L50" s="120">
        <v>1</v>
      </c>
      <c r="M50" s="142" t="s">
        <v>62</v>
      </c>
    </row>
    <row r="51" spans="1:13" s="13" customFormat="1" ht="19.5" customHeight="1">
      <c r="A51" s="41">
        <v>42</v>
      </c>
      <c r="B51" s="157" t="s">
        <v>59</v>
      </c>
      <c r="C51" s="33"/>
      <c r="D51" s="141"/>
      <c r="E51" s="114" t="s">
        <v>62</v>
      </c>
      <c r="F51" s="115" t="s">
        <v>62</v>
      </c>
      <c r="G51" s="116" t="s">
        <v>62</v>
      </c>
      <c r="H51" s="116" t="s">
        <v>62</v>
      </c>
      <c r="I51" s="117" t="s">
        <v>62</v>
      </c>
      <c r="J51" s="118" t="s">
        <v>62</v>
      </c>
      <c r="K51" s="119" t="s">
        <v>62</v>
      </c>
      <c r="L51" s="127">
        <v>1</v>
      </c>
      <c r="M51" s="142" t="s">
        <v>62</v>
      </c>
    </row>
    <row r="52" spans="1:13" s="11" customFormat="1" ht="19.5" customHeight="1">
      <c r="A52" s="41">
        <v>43</v>
      </c>
      <c r="B52" s="157" t="s">
        <v>60</v>
      </c>
      <c r="C52" s="49"/>
      <c r="D52" s="158"/>
      <c r="E52" s="34">
        <v>2</v>
      </c>
      <c r="F52" s="159" t="s">
        <v>62</v>
      </c>
      <c r="G52" s="43" t="s">
        <v>62</v>
      </c>
      <c r="H52" s="43">
        <v>2</v>
      </c>
      <c r="I52" s="99" t="s">
        <v>62</v>
      </c>
      <c r="J52" s="37" t="s">
        <v>62</v>
      </c>
      <c r="K52" s="126">
        <v>1.2</v>
      </c>
      <c r="L52" s="39">
        <v>0.5</v>
      </c>
      <c r="M52" s="74">
        <f>K52/L52*100</f>
        <v>240</v>
      </c>
    </row>
    <row r="53" spans="1:13" s="11" customFormat="1" ht="19.5" customHeight="1">
      <c r="A53" s="41">
        <v>44</v>
      </c>
      <c r="B53" s="157" t="s">
        <v>61</v>
      </c>
      <c r="C53" s="160"/>
      <c r="D53" s="161"/>
      <c r="E53" s="114" t="s">
        <v>62</v>
      </c>
      <c r="F53" s="115" t="s">
        <v>62</v>
      </c>
      <c r="G53" s="116" t="s">
        <v>62</v>
      </c>
      <c r="H53" s="116" t="s">
        <v>62</v>
      </c>
      <c r="I53" s="117" t="s">
        <v>62</v>
      </c>
      <c r="J53" s="118" t="s">
        <v>62</v>
      </c>
      <c r="K53" s="119" t="s">
        <v>62</v>
      </c>
      <c r="L53" s="39">
        <v>1</v>
      </c>
      <c r="M53" s="162" t="s">
        <v>62</v>
      </c>
    </row>
    <row r="54" spans="1:19" s="10" customFormat="1" ht="19.5" customHeight="1">
      <c r="A54" s="41">
        <v>45</v>
      </c>
      <c r="B54" s="140" t="s">
        <v>47</v>
      </c>
      <c r="C54" s="163"/>
      <c r="D54" s="164"/>
      <c r="E54" s="34">
        <v>1</v>
      </c>
      <c r="F54" s="159" t="s">
        <v>62</v>
      </c>
      <c r="G54" s="43" t="s">
        <v>62</v>
      </c>
      <c r="H54" s="43" t="s">
        <v>62</v>
      </c>
      <c r="I54" s="99" t="s">
        <v>62</v>
      </c>
      <c r="J54" s="37">
        <v>1</v>
      </c>
      <c r="K54" s="126">
        <v>1</v>
      </c>
      <c r="L54" s="39">
        <v>2</v>
      </c>
      <c r="M54" s="74">
        <f>K54/L54*100</f>
        <v>50</v>
      </c>
      <c r="N54" s="9"/>
      <c r="O54" s="9"/>
      <c r="P54" s="9"/>
      <c r="Q54" s="9"/>
      <c r="R54" s="9"/>
      <c r="S54" s="9"/>
    </row>
    <row r="55" spans="1:19" s="10" customFormat="1" ht="19.5" customHeight="1">
      <c r="A55" s="76">
        <v>46</v>
      </c>
      <c r="B55" s="208" t="s">
        <v>48</v>
      </c>
      <c r="C55" s="166"/>
      <c r="D55" s="167"/>
      <c r="E55" s="79">
        <v>4</v>
      </c>
      <c r="F55" s="168">
        <v>2</v>
      </c>
      <c r="G55" s="169">
        <v>1</v>
      </c>
      <c r="H55" s="169" t="s">
        <v>62</v>
      </c>
      <c r="I55" s="80">
        <v>1</v>
      </c>
      <c r="J55" s="170" t="s">
        <v>62</v>
      </c>
      <c r="K55" s="107">
        <v>1.6</v>
      </c>
      <c r="L55" s="171">
        <v>6</v>
      </c>
      <c r="M55" s="83">
        <f>K55/L55*100</f>
        <v>26.666666666666668</v>
      </c>
      <c r="N55" s="9"/>
      <c r="O55" s="9"/>
      <c r="P55" s="9"/>
      <c r="Q55" s="9"/>
      <c r="R55" s="9"/>
      <c r="S55" s="9"/>
    </row>
    <row r="56" spans="1:13" s="11" customFormat="1" ht="19.5" customHeight="1">
      <c r="A56" s="172"/>
      <c r="B56" s="173" t="s">
        <v>89</v>
      </c>
      <c r="C56" s="174"/>
      <c r="D56" s="175"/>
      <c r="E56" s="176">
        <f>SUM(E57:E58)</f>
        <v>12</v>
      </c>
      <c r="F56" s="177">
        <f aca="true" t="shared" si="6" ref="F56:L56">SUM(F57:F58)</f>
        <v>0</v>
      </c>
      <c r="G56" s="178">
        <f t="shared" si="6"/>
        <v>5</v>
      </c>
      <c r="H56" s="179">
        <f t="shared" si="6"/>
        <v>0</v>
      </c>
      <c r="I56" s="178">
        <f t="shared" si="6"/>
        <v>1</v>
      </c>
      <c r="J56" s="180">
        <f t="shared" si="6"/>
        <v>6</v>
      </c>
      <c r="K56" s="181">
        <f t="shared" si="6"/>
        <v>8.8</v>
      </c>
      <c r="L56" s="182">
        <f t="shared" si="6"/>
        <v>14</v>
      </c>
      <c r="M56" s="207">
        <f>K56/L56*100</f>
        <v>62.85714285714287</v>
      </c>
    </row>
    <row r="57" spans="1:13" s="13" customFormat="1" ht="19.5" customHeight="1">
      <c r="A57" s="209">
        <v>47</v>
      </c>
      <c r="B57" s="210" t="s">
        <v>27</v>
      </c>
      <c r="C57" s="211"/>
      <c r="D57" s="212"/>
      <c r="E57" s="213">
        <v>9</v>
      </c>
      <c r="F57" s="214" t="s">
        <v>62</v>
      </c>
      <c r="G57" s="215">
        <v>3</v>
      </c>
      <c r="H57" s="215" t="s">
        <v>62</v>
      </c>
      <c r="I57" s="216">
        <v>1</v>
      </c>
      <c r="J57" s="217">
        <v>5</v>
      </c>
      <c r="K57" s="218">
        <v>7</v>
      </c>
      <c r="L57" s="219">
        <v>5</v>
      </c>
      <c r="M57" s="220">
        <f>K57/L57*100</f>
        <v>140</v>
      </c>
    </row>
    <row r="58" spans="1:13" s="13" customFormat="1" ht="19.5" customHeight="1">
      <c r="A58" s="41">
        <v>48</v>
      </c>
      <c r="B58" s="140" t="s">
        <v>28</v>
      </c>
      <c r="C58" s="33"/>
      <c r="D58" s="141"/>
      <c r="E58" s="114">
        <v>3</v>
      </c>
      <c r="F58" s="115" t="s">
        <v>62</v>
      </c>
      <c r="G58" s="116">
        <v>2</v>
      </c>
      <c r="H58" s="116" t="s">
        <v>62</v>
      </c>
      <c r="I58" s="117" t="s">
        <v>62</v>
      </c>
      <c r="J58" s="118">
        <v>1</v>
      </c>
      <c r="K58" s="119">
        <v>1.8</v>
      </c>
      <c r="L58" s="120">
        <v>9</v>
      </c>
      <c r="M58" s="72">
        <f>K58/L58*100</f>
        <v>20</v>
      </c>
    </row>
    <row r="59" spans="1:19" s="10" customFormat="1" ht="19.5" customHeight="1">
      <c r="A59" s="247" t="s">
        <v>73</v>
      </c>
      <c r="B59" s="248"/>
      <c r="C59" s="248"/>
      <c r="D59" s="249"/>
      <c r="E59" s="230" t="s">
        <v>98</v>
      </c>
      <c r="F59" s="231">
        <v>2</v>
      </c>
      <c r="G59" s="232">
        <v>6</v>
      </c>
      <c r="H59" s="232">
        <v>4</v>
      </c>
      <c r="I59" s="233">
        <v>2</v>
      </c>
      <c r="J59" s="234" t="s">
        <v>85</v>
      </c>
      <c r="K59" s="235" t="s">
        <v>99</v>
      </c>
      <c r="L59" s="235">
        <v>39.5</v>
      </c>
      <c r="M59" s="236">
        <v>40</v>
      </c>
      <c r="N59" s="9"/>
      <c r="O59" s="9"/>
      <c r="P59" s="9"/>
      <c r="Q59" s="9"/>
      <c r="R59" s="9"/>
      <c r="S59" s="9"/>
    </row>
    <row r="60" spans="1:19" s="10" customFormat="1" ht="19.5" customHeight="1">
      <c r="A60" s="65">
        <v>49</v>
      </c>
      <c r="B60" s="185" t="s">
        <v>31</v>
      </c>
      <c r="C60" s="186"/>
      <c r="D60" s="187"/>
      <c r="E60" s="68">
        <v>5</v>
      </c>
      <c r="F60" s="188" t="s">
        <v>62</v>
      </c>
      <c r="G60" s="95" t="s">
        <v>62</v>
      </c>
      <c r="H60" s="95" t="s">
        <v>62</v>
      </c>
      <c r="I60" s="69">
        <v>1</v>
      </c>
      <c r="J60" s="96">
        <v>4</v>
      </c>
      <c r="K60" s="119">
        <v>4.8</v>
      </c>
      <c r="L60" s="189">
        <v>4</v>
      </c>
      <c r="M60" s="72">
        <f>K60/L60*100</f>
        <v>120</v>
      </c>
      <c r="N60" s="9"/>
      <c r="O60" s="9"/>
      <c r="P60" s="9"/>
      <c r="Q60" s="9"/>
      <c r="R60" s="9"/>
      <c r="S60" s="9"/>
    </row>
    <row r="61" spans="1:19" s="10" customFormat="1" ht="19.5" customHeight="1">
      <c r="A61" s="41">
        <v>50</v>
      </c>
      <c r="B61" s="190" t="s">
        <v>32</v>
      </c>
      <c r="C61" s="163"/>
      <c r="D61" s="191"/>
      <c r="E61" s="34" t="s">
        <v>62</v>
      </c>
      <c r="F61" s="159" t="s">
        <v>62</v>
      </c>
      <c r="G61" s="43" t="s">
        <v>62</v>
      </c>
      <c r="H61" s="43" t="s">
        <v>62</v>
      </c>
      <c r="I61" s="99" t="s">
        <v>62</v>
      </c>
      <c r="J61" s="37" t="s">
        <v>62</v>
      </c>
      <c r="K61" s="126" t="s">
        <v>62</v>
      </c>
      <c r="L61" s="39">
        <v>3</v>
      </c>
      <c r="M61" s="192" t="s">
        <v>62</v>
      </c>
      <c r="N61" s="9"/>
      <c r="O61" s="9"/>
      <c r="P61" s="9"/>
      <c r="Q61" s="9"/>
      <c r="R61" s="9"/>
      <c r="S61" s="9"/>
    </row>
    <row r="62" spans="1:19" s="10" customFormat="1" ht="19.5" customHeight="1">
      <c r="A62" s="41">
        <v>51</v>
      </c>
      <c r="B62" s="193" t="s">
        <v>33</v>
      </c>
      <c r="C62" s="163"/>
      <c r="D62" s="191"/>
      <c r="E62" s="34">
        <v>4</v>
      </c>
      <c r="F62" s="159" t="s">
        <v>62</v>
      </c>
      <c r="G62" s="43" t="s">
        <v>62</v>
      </c>
      <c r="H62" s="43" t="s">
        <v>62</v>
      </c>
      <c r="I62" s="99">
        <v>1</v>
      </c>
      <c r="J62" s="37">
        <v>3</v>
      </c>
      <c r="K62" s="126">
        <v>3.8</v>
      </c>
      <c r="L62" s="39">
        <v>6</v>
      </c>
      <c r="M62" s="74">
        <f>K62/L62*100</f>
        <v>63.33333333333333</v>
      </c>
      <c r="N62" s="9"/>
      <c r="O62" s="9"/>
      <c r="P62" s="9"/>
      <c r="Q62" s="9"/>
      <c r="R62" s="9"/>
      <c r="S62" s="9"/>
    </row>
    <row r="63" spans="1:19" s="10" customFormat="1" ht="19.5" customHeight="1">
      <c r="A63" s="41">
        <v>52</v>
      </c>
      <c r="B63" s="193" t="s">
        <v>34</v>
      </c>
      <c r="C63" s="163"/>
      <c r="D63" s="191"/>
      <c r="E63" s="34" t="s">
        <v>62</v>
      </c>
      <c r="F63" s="159" t="s">
        <v>62</v>
      </c>
      <c r="G63" s="43" t="s">
        <v>62</v>
      </c>
      <c r="H63" s="43" t="s">
        <v>62</v>
      </c>
      <c r="I63" s="99" t="s">
        <v>62</v>
      </c>
      <c r="J63" s="37" t="s">
        <v>62</v>
      </c>
      <c r="K63" s="126" t="s">
        <v>62</v>
      </c>
      <c r="L63" s="39">
        <v>3</v>
      </c>
      <c r="M63" s="192" t="s">
        <v>62</v>
      </c>
      <c r="N63" s="9"/>
      <c r="O63" s="9"/>
      <c r="P63" s="9"/>
      <c r="Q63" s="9"/>
      <c r="R63" s="9"/>
      <c r="S63" s="9"/>
    </row>
    <row r="64" spans="1:19" s="10" customFormat="1" ht="19.5" customHeight="1">
      <c r="A64" s="41">
        <v>53</v>
      </c>
      <c r="B64" s="140" t="s">
        <v>35</v>
      </c>
      <c r="C64" s="163"/>
      <c r="D64" s="191"/>
      <c r="E64" s="34" t="s">
        <v>62</v>
      </c>
      <c r="F64" s="159" t="s">
        <v>62</v>
      </c>
      <c r="G64" s="43" t="s">
        <v>62</v>
      </c>
      <c r="H64" s="43" t="s">
        <v>62</v>
      </c>
      <c r="I64" s="99" t="s">
        <v>62</v>
      </c>
      <c r="J64" s="37" t="s">
        <v>62</v>
      </c>
      <c r="K64" s="126" t="s">
        <v>62</v>
      </c>
      <c r="L64" s="39">
        <v>5</v>
      </c>
      <c r="M64" s="192" t="s">
        <v>62</v>
      </c>
      <c r="N64" s="9"/>
      <c r="O64" s="9"/>
      <c r="P64" s="9"/>
      <c r="Q64" s="9"/>
      <c r="R64" s="9"/>
      <c r="S64" s="9"/>
    </row>
    <row r="65" spans="1:19" s="10" customFormat="1" ht="19.5" customHeight="1">
      <c r="A65" s="76">
        <v>54</v>
      </c>
      <c r="B65" s="165" t="s">
        <v>49</v>
      </c>
      <c r="C65" s="166"/>
      <c r="D65" s="194"/>
      <c r="E65" s="79" t="s">
        <v>62</v>
      </c>
      <c r="F65" s="168" t="s">
        <v>62</v>
      </c>
      <c r="G65" s="169" t="s">
        <v>62</v>
      </c>
      <c r="H65" s="169" t="s">
        <v>62</v>
      </c>
      <c r="I65" s="80" t="s">
        <v>62</v>
      </c>
      <c r="J65" s="170" t="s">
        <v>62</v>
      </c>
      <c r="K65" s="107" t="s">
        <v>62</v>
      </c>
      <c r="L65" s="171">
        <v>4</v>
      </c>
      <c r="M65" s="195" t="s">
        <v>62</v>
      </c>
      <c r="N65" s="9"/>
      <c r="O65" s="9"/>
      <c r="P65" s="9"/>
      <c r="Q65" s="9"/>
      <c r="R65" s="9"/>
      <c r="S65" s="9"/>
    </row>
    <row r="66" spans="1:19" s="10" customFormat="1" ht="19.5" customHeight="1">
      <c r="A66" s="247" t="s">
        <v>74</v>
      </c>
      <c r="B66" s="248"/>
      <c r="C66" s="248"/>
      <c r="D66" s="249"/>
      <c r="E66" s="84" t="s">
        <v>65</v>
      </c>
      <c r="F66" s="183" t="s">
        <v>62</v>
      </c>
      <c r="G66" s="86" t="s">
        <v>62</v>
      </c>
      <c r="H66" s="86" t="s">
        <v>62</v>
      </c>
      <c r="I66" s="88">
        <v>2</v>
      </c>
      <c r="J66" s="89" t="s">
        <v>63</v>
      </c>
      <c r="K66" s="196" t="s">
        <v>66</v>
      </c>
      <c r="L66" s="184">
        <f>SUM(L60:L65)</f>
        <v>25</v>
      </c>
      <c r="M66" s="91">
        <f>7.6/L66*100</f>
        <v>30.4</v>
      </c>
      <c r="N66" s="9"/>
      <c r="O66" s="9"/>
      <c r="P66" s="9"/>
      <c r="Q66" s="9"/>
      <c r="R66" s="9"/>
      <c r="S66" s="9"/>
    </row>
    <row r="67" spans="1:19" s="246" customFormat="1" ht="19.5" customHeight="1">
      <c r="A67" s="250" t="s">
        <v>75</v>
      </c>
      <c r="B67" s="251"/>
      <c r="C67" s="251"/>
      <c r="D67" s="252"/>
      <c r="E67" s="237" t="s">
        <v>100</v>
      </c>
      <c r="F67" s="238" t="s">
        <v>68</v>
      </c>
      <c r="G67" s="239" t="s">
        <v>101</v>
      </c>
      <c r="H67" s="239" t="s">
        <v>102</v>
      </c>
      <c r="I67" s="240" t="s">
        <v>68</v>
      </c>
      <c r="J67" s="241" t="s">
        <v>86</v>
      </c>
      <c r="K67" s="242" t="s">
        <v>103</v>
      </c>
      <c r="L67" s="243">
        <f>SUM(L17,L22,L27,L44,L59,L66)</f>
        <v>374.5</v>
      </c>
      <c r="M67" s="244">
        <f>383.6/L67*100</f>
        <v>102.42990654205609</v>
      </c>
      <c r="N67" s="245"/>
      <c r="O67" s="245"/>
      <c r="P67" s="245"/>
      <c r="Q67" s="245"/>
      <c r="R67" s="245"/>
      <c r="S67" s="245"/>
    </row>
    <row r="68" spans="1:19" s="10" customFormat="1" ht="19.5" customHeight="1">
      <c r="A68" s="197" t="s">
        <v>97</v>
      </c>
      <c r="B68" s="197"/>
      <c r="C68" s="198"/>
      <c r="D68" s="198"/>
      <c r="E68" s="198"/>
      <c r="F68" s="198"/>
      <c r="G68" s="199"/>
      <c r="H68" s="199"/>
      <c r="I68" s="199"/>
      <c r="J68" s="199"/>
      <c r="K68" s="199"/>
      <c r="L68" s="199"/>
      <c r="M68" s="200"/>
      <c r="N68" s="14"/>
      <c r="O68" s="15"/>
      <c r="P68" s="15"/>
      <c r="Q68" s="16"/>
      <c r="R68" s="16"/>
      <c r="S68" s="16"/>
    </row>
    <row r="69" spans="1:19" s="10" customFormat="1" ht="19.5" customHeight="1">
      <c r="A69" s="201"/>
      <c r="B69" s="197" t="s">
        <v>90</v>
      </c>
      <c r="C69" s="198"/>
      <c r="D69" s="198"/>
      <c r="E69" s="198"/>
      <c r="F69" s="198"/>
      <c r="G69" s="202"/>
      <c r="H69" s="202"/>
      <c r="I69" s="202"/>
      <c r="J69" s="202"/>
      <c r="K69" s="199"/>
      <c r="L69" s="199"/>
      <c r="M69" s="200"/>
      <c r="N69" s="9"/>
      <c r="O69" s="9"/>
      <c r="P69" s="9"/>
      <c r="Q69" s="9"/>
      <c r="R69" s="9"/>
      <c r="S69" s="9"/>
    </row>
    <row r="70" spans="1:19" s="10" customFormat="1" ht="19.5" customHeight="1">
      <c r="A70" s="202"/>
      <c r="B70" s="203" t="s">
        <v>91</v>
      </c>
      <c r="C70" s="202"/>
      <c r="D70" s="204"/>
      <c r="E70" s="202"/>
      <c r="F70" s="202"/>
      <c r="G70" s="202"/>
      <c r="H70" s="202"/>
      <c r="I70" s="202"/>
      <c r="J70" s="202"/>
      <c r="K70" s="199"/>
      <c r="L70" s="199"/>
      <c r="M70" s="200"/>
      <c r="N70" s="9"/>
      <c r="O70" s="9"/>
      <c r="P70" s="9"/>
      <c r="Q70" s="9"/>
      <c r="R70" s="9"/>
      <c r="S70" s="9"/>
    </row>
    <row r="71" spans="1:13" ht="23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8"/>
      <c r="M71" s="21" t="s">
        <v>92</v>
      </c>
    </row>
  </sheetData>
  <sheetProtection/>
  <mergeCells count="10">
    <mergeCell ref="A66:D66"/>
    <mergeCell ref="A67:D67"/>
    <mergeCell ref="A3:A4"/>
    <mergeCell ref="B3:D4"/>
    <mergeCell ref="E3:M3"/>
    <mergeCell ref="A17:D17"/>
    <mergeCell ref="A22:D22"/>
    <mergeCell ref="A27:D27"/>
    <mergeCell ref="A44:D44"/>
    <mergeCell ref="A59:D59"/>
  </mergeCells>
  <printOptions horizontalCentered="1"/>
  <pageMargins left="0.3937007874015748" right="0.11811023622047245" top="0.6299212598425197" bottom="0" header="0.2755905511811024" footer="0.1968503937007874"/>
  <pageSetup horizontalDpi="600" verticalDpi="600" orientation="portrait" paperSize="9" scale="65" r:id="rId1"/>
  <headerFooter alignWithMargins="0">
    <oddHeader>&amp;R&amp;"TH SarabunPSK,Bold"สว./ สบวพ. (ตัวบ่งชี้ 2.3)</oddHeader>
    <oddFooter>&amp;L&amp;"TH SarabunPSK,Regular"&amp;8&amp;Z&amp;F\&amp;A</oddFooter>
  </headerFooter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admin</cp:lastModifiedBy>
  <cp:lastPrinted>2015-08-04T15:36:31Z</cp:lastPrinted>
  <dcterms:created xsi:type="dcterms:W3CDTF">2011-09-06T07:42:44Z</dcterms:created>
  <dcterms:modified xsi:type="dcterms:W3CDTF">2015-08-13T08:48:36Z</dcterms:modified>
  <cp:category/>
  <cp:version/>
  <cp:contentType/>
  <cp:contentStatus/>
</cp:coreProperties>
</file>