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2480" windowHeight="11775"/>
  </bookViews>
  <sheets>
    <sheet name="B-1.7-2" sheetId="8" r:id="rId1"/>
  </sheets>
  <definedNames>
    <definedName name="_xlnm.Print_Area" localSheetId="0">'B-1.7-2'!$A$1:$AC$62</definedName>
    <definedName name="_xlnm.Print_Titles" localSheetId="0">'B-1.7-2'!$6:$9</definedName>
  </definedNames>
  <calcPr calcId="152511"/>
</workbook>
</file>

<file path=xl/calcChain.xml><?xml version="1.0" encoding="utf-8"?>
<calcChain xmlns="http://schemas.openxmlformats.org/spreadsheetml/2006/main">
  <c r="AA38" i="8" l="1"/>
  <c r="AA39" i="8"/>
  <c r="AB38" i="8"/>
  <c r="AB39" i="8"/>
  <c r="Y38" i="8"/>
  <c r="AC36" i="8"/>
  <c r="Y39" i="8"/>
  <c r="Y36" i="8"/>
  <c r="E25" i="8"/>
  <c r="D25" i="8"/>
  <c r="X49" i="8" l="1"/>
  <c r="Z54" i="8" l="1"/>
  <c r="Z53" i="8"/>
  <c r="Z50" i="8"/>
  <c r="Z49" i="8"/>
  <c r="Z48" i="8"/>
  <c r="Z47" i="8"/>
  <c r="Z45" i="8"/>
  <c r="Z43" i="8"/>
  <c r="Z42" i="8"/>
  <c r="Z41" i="8"/>
  <c r="Z40" i="8"/>
  <c r="Z39" i="8"/>
  <c r="Z37" i="8"/>
  <c r="Z32" i="8"/>
  <c r="Z30" i="8"/>
  <c r="Z27" i="8"/>
  <c r="Z26" i="8"/>
  <c r="Z24" i="8"/>
  <c r="Z23" i="8"/>
  <c r="Z22" i="8"/>
  <c r="Z21" i="8"/>
  <c r="Z20" i="8"/>
  <c r="Z19" i="8"/>
  <c r="Z18" i="8"/>
  <c r="Z17" i="8"/>
  <c r="Z16" i="8"/>
  <c r="S53" i="8"/>
  <c r="T53" i="8" s="1"/>
  <c r="S49" i="8"/>
  <c r="T49" i="8" s="1"/>
  <c r="S48" i="8"/>
  <c r="S47" i="8"/>
  <c r="T47" i="8" s="1"/>
  <c r="S46" i="8"/>
  <c r="T46" i="8" s="1"/>
  <c r="S45" i="8"/>
  <c r="T45" i="8" s="1"/>
  <c r="S41" i="8"/>
  <c r="T41" i="8" s="1"/>
  <c r="S34" i="8"/>
  <c r="T34" i="8" s="1"/>
  <c r="S26" i="8"/>
  <c r="T26" i="8" s="1"/>
  <c r="S24" i="8"/>
  <c r="T24" i="8" s="1"/>
  <c r="S22" i="8"/>
  <c r="T22" i="8" s="1"/>
  <c r="S21" i="8"/>
  <c r="T21" i="8" s="1"/>
  <c r="S16" i="8"/>
  <c r="T16" i="8" s="1"/>
  <c r="R53" i="8"/>
  <c r="R26" i="8"/>
  <c r="R22" i="8"/>
  <c r="N45" i="8"/>
  <c r="N26" i="8"/>
  <c r="P49" i="8"/>
  <c r="P47" i="8"/>
  <c r="P46" i="8"/>
  <c r="P45" i="8"/>
  <c r="P41" i="8"/>
  <c r="P34" i="8"/>
  <c r="P26" i="8"/>
  <c r="P24" i="8"/>
  <c r="P22" i="8"/>
  <c r="P21" i="8"/>
  <c r="P16" i="8"/>
  <c r="J54" i="8"/>
  <c r="K54" i="8" s="1"/>
  <c r="I54" i="8"/>
  <c r="J53" i="8"/>
  <c r="K53" i="8" s="1"/>
  <c r="I53" i="8"/>
  <c r="J52" i="8"/>
  <c r="K52" i="8" s="1"/>
  <c r="J50" i="8"/>
  <c r="K50" i="8" s="1"/>
  <c r="I50" i="8"/>
  <c r="J49" i="8"/>
  <c r="K49" i="8" s="1"/>
  <c r="I49" i="8"/>
  <c r="J48" i="8"/>
  <c r="J47" i="8"/>
  <c r="K47" i="8" s="1"/>
  <c r="I47" i="8"/>
  <c r="J46" i="8"/>
  <c r="K46" i="8" s="1"/>
  <c r="J45" i="8"/>
  <c r="K45" i="8" s="1"/>
  <c r="I45" i="8"/>
  <c r="J44" i="8"/>
  <c r="K44" i="8" s="1"/>
  <c r="J43" i="8"/>
  <c r="K43" i="8" s="1"/>
  <c r="I43" i="8"/>
  <c r="J42" i="8"/>
  <c r="K42" i="8" s="1"/>
  <c r="I42" i="8"/>
  <c r="J41" i="8"/>
  <c r="K41" i="8" s="1"/>
  <c r="I41" i="8"/>
  <c r="J37" i="8"/>
  <c r="K37" i="8" s="1"/>
  <c r="J31" i="8"/>
  <c r="K31" i="8" s="1"/>
  <c r="J34" i="8"/>
  <c r="K34" i="8" s="1"/>
  <c r="J33" i="8"/>
  <c r="K33" i="8" s="1"/>
  <c r="J32" i="8"/>
  <c r="K32" i="8" s="1"/>
  <c r="I32" i="8"/>
  <c r="J28" i="8"/>
  <c r="K28" i="8" s="1"/>
  <c r="J27" i="8"/>
  <c r="K27" i="8" s="1"/>
  <c r="I27" i="8"/>
  <c r="J22" i="8"/>
  <c r="K22" i="8" s="1"/>
  <c r="J17" i="8"/>
  <c r="K17" i="8" s="1"/>
  <c r="J16" i="8"/>
  <c r="K16" i="8" s="1"/>
  <c r="E53" i="8"/>
  <c r="E52" i="8"/>
  <c r="E47" i="8"/>
  <c r="E44" i="8"/>
  <c r="E42" i="8"/>
  <c r="E32" i="8"/>
  <c r="E27" i="8"/>
  <c r="G49" i="8"/>
  <c r="G54" i="8"/>
  <c r="G52" i="8"/>
  <c r="G50" i="8"/>
  <c r="G47" i="8"/>
  <c r="G46" i="8"/>
  <c r="G45" i="8"/>
  <c r="G43" i="8"/>
  <c r="G42" i="8"/>
  <c r="G41" i="8"/>
  <c r="G37" i="8"/>
  <c r="G34" i="8"/>
  <c r="G33" i="8"/>
  <c r="G32" i="8"/>
  <c r="G31" i="8"/>
  <c r="G28" i="8"/>
  <c r="G27" i="8"/>
  <c r="G22" i="8"/>
  <c r="G17" i="8"/>
  <c r="G16" i="8"/>
  <c r="V53" i="8"/>
  <c r="V52" i="8"/>
  <c r="V47" i="8"/>
  <c r="V45" i="8"/>
  <c r="V44" i="8"/>
  <c r="V42" i="8"/>
  <c r="V32" i="8"/>
  <c r="V27" i="8"/>
  <c r="V26" i="8"/>
  <c r="X54" i="8"/>
  <c r="X52" i="8"/>
  <c r="X50" i="8"/>
  <c r="X47" i="8"/>
  <c r="X46" i="8"/>
  <c r="X45" i="8"/>
  <c r="X43" i="8"/>
  <c r="X42" i="8"/>
  <c r="X41" i="8"/>
  <c r="X39" i="8"/>
  <c r="X37" i="8"/>
  <c r="X34" i="8"/>
  <c r="X33" i="8"/>
  <c r="X32" i="8"/>
  <c r="X31" i="8"/>
  <c r="X28" i="8"/>
  <c r="X27" i="8"/>
  <c r="X26" i="8"/>
  <c r="X24" i="8"/>
  <c r="X23" i="8"/>
  <c r="X22" i="8"/>
  <c r="X21" i="8"/>
  <c r="X20" i="8"/>
  <c r="X19" i="8"/>
  <c r="X18" i="8"/>
  <c r="X17" i="8"/>
  <c r="X16" i="8"/>
  <c r="U36" i="8"/>
  <c r="U54" i="8"/>
  <c r="U53" i="8"/>
  <c r="U52" i="8"/>
  <c r="U51" i="8"/>
  <c r="U50" i="8"/>
  <c r="U49" i="8"/>
  <c r="Y49" i="8" s="1"/>
  <c r="U47" i="8"/>
  <c r="U46" i="8"/>
  <c r="U45" i="8"/>
  <c r="U44" i="8"/>
  <c r="U43" i="8"/>
  <c r="Y43" i="8" s="1"/>
  <c r="U42" i="8"/>
  <c r="W42" i="8" s="1"/>
  <c r="U41" i="8"/>
  <c r="U39" i="8"/>
  <c r="U38" i="8"/>
  <c r="U37" i="8"/>
  <c r="U34" i="8"/>
  <c r="U33" i="8"/>
  <c r="U32" i="8"/>
  <c r="U31" i="8"/>
  <c r="U28" i="8"/>
  <c r="U27" i="8"/>
  <c r="U26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Q55" i="8"/>
  <c r="O55" i="8"/>
  <c r="M55" i="8"/>
  <c r="L55" i="8"/>
  <c r="H55" i="8"/>
  <c r="F55" i="8"/>
  <c r="D55" i="8"/>
  <c r="O35" i="8"/>
  <c r="L35" i="8"/>
  <c r="H35" i="8"/>
  <c r="F35" i="8"/>
  <c r="D35" i="8"/>
  <c r="Q25" i="8"/>
  <c r="O25" i="8"/>
  <c r="P25" i="8" s="1"/>
  <c r="M25" i="8"/>
  <c r="L25" i="8"/>
  <c r="F25" i="8"/>
  <c r="C55" i="8"/>
  <c r="C25" i="8"/>
  <c r="C35" i="8"/>
  <c r="G35" i="8" s="1"/>
  <c r="Q29" i="8"/>
  <c r="O29" i="8"/>
  <c r="M29" i="8"/>
  <c r="L29" i="8"/>
  <c r="H29" i="8"/>
  <c r="Z29" i="8" s="1"/>
  <c r="F29" i="8"/>
  <c r="D29" i="8"/>
  <c r="C29" i="8"/>
  <c r="G25" i="8" l="1"/>
  <c r="P55" i="8"/>
  <c r="J55" i="8"/>
  <c r="K55" i="8" s="1"/>
  <c r="Y16" i="8"/>
  <c r="Y31" i="8"/>
  <c r="Y37" i="8"/>
  <c r="Y42" i="8"/>
  <c r="Y46" i="8"/>
  <c r="W44" i="8"/>
  <c r="Y50" i="8"/>
  <c r="P35" i="8"/>
  <c r="I55" i="8"/>
  <c r="R55" i="8"/>
  <c r="Y32" i="8"/>
  <c r="Y47" i="8"/>
  <c r="W45" i="8"/>
  <c r="Y52" i="8"/>
  <c r="Y22" i="8"/>
  <c r="Y33" i="8"/>
  <c r="Y54" i="8"/>
  <c r="W26" i="8"/>
  <c r="Z35" i="8"/>
  <c r="N55" i="8"/>
  <c r="Y34" i="8"/>
  <c r="Y41" i="8"/>
  <c r="Y45" i="8"/>
  <c r="W32" i="8"/>
  <c r="V55" i="8"/>
  <c r="W47" i="8"/>
  <c r="W52" i="8"/>
  <c r="S35" i="8"/>
  <c r="T35" i="8" s="1"/>
  <c r="AA18" i="8"/>
  <c r="AA22" i="8"/>
  <c r="Y27" i="8"/>
  <c r="Y28" i="8"/>
  <c r="S29" i="8"/>
  <c r="T29" i="8" s="1"/>
  <c r="Q56" i="8"/>
  <c r="W27" i="8"/>
  <c r="M56" i="8"/>
  <c r="P29" i="8"/>
  <c r="R29" i="8"/>
  <c r="H56" i="8"/>
  <c r="I29" i="8"/>
  <c r="Y26" i="8"/>
  <c r="AB24" i="8"/>
  <c r="AC24" i="8" s="1"/>
  <c r="Y17" i="8"/>
  <c r="Y21" i="8"/>
  <c r="S25" i="8"/>
  <c r="T25" i="8" s="1"/>
  <c r="S55" i="8"/>
  <c r="T55" i="8" s="1"/>
  <c r="AA26" i="8"/>
  <c r="J29" i="8"/>
  <c r="K29" i="8" s="1"/>
  <c r="C56" i="8"/>
  <c r="L56" i="8"/>
  <c r="D56" i="8"/>
  <c r="U29" i="8"/>
  <c r="AA29" i="8" s="1"/>
  <c r="AC39" i="8"/>
  <c r="AB53" i="8"/>
  <c r="AC53" i="8" s="1"/>
  <c r="J35" i="8"/>
  <c r="K35" i="8" s="1"/>
  <c r="N29" i="8"/>
  <c r="R25" i="8"/>
  <c r="W53" i="8"/>
  <c r="AA19" i="8"/>
  <c r="AA27" i="8"/>
  <c r="Z55" i="8"/>
  <c r="I35" i="8"/>
  <c r="AB18" i="8"/>
  <c r="AC18" i="8" s="1"/>
  <c r="Y24" i="8"/>
  <c r="AA16" i="8"/>
  <c r="AA24" i="8"/>
  <c r="AA32" i="8"/>
  <c r="AA37" i="8"/>
  <c r="AA41" i="8"/>
  <c r="AA45" i="8"/>
  <c r="AA49" i="8"/>
  <c r="AA53" i="8"/>
  <c r="AA43" i="8"/>
  <c r="AA47" i="8"/>
  <c r="G29" i="8"/>
  <c r="E55" i="8"/>
  <c r="U35" i="8"/>
  <c r="AB37" i="8"/>
  <c r="AC37" i="8" s="1"/>
  <c r="AA17" i="8"/>
  <c r="AA21" i="8"/>
  <c r="Z25" i="8"/>
  <c r="AA42" i="8"/>
  <c r="AA50" i="8"/>
  <c r="AA54" i="8"/>
  <c r="AB31" i="8"/>
  <c r="AC31" i="8" s="1"/>
  <c r="AB42" i="8"/>
  <c r="AC42" i="8" s="1"/>
  <c r="AB46" i="8"/>
  <c r="AC46" i="8" s="1"/>
  <c r="AB27" i="8"/>
  <c r="AC27" i="8" s="1"/>
  <c r="AB33" i="8"/>
  <c r="AC33" i="8" s="1"/>
  <c r="AB44" i="8"/>
  <c r="AC44" i="8" s="1"/>
  <c r="AB16" i="8"/>
  <c r="AC16" i="8" s="1"/>
  <c r="O56" i="8"/>
  <c r="AB21" i="8"/>
  <c r="AC21" i="8" s="1"/>
  <c r="AB26" i="8"/>
  <c r="E29" i="8"/>
  <c r="J25" i="8"/>
  <c r="K25" i="8" s="1"/>
  <c r="U25" i="8"/>
  <c r="AB43" i="8"/>
  <c r="AC43" i="8" s="1"/>
  <c r="AB47" i="8"/>
  <c r="AC47" i="8" s="1"/>
  <c r="AB17" i="8"/>
  <c r="AC17" i="8" s="1"/>
  <c r="AB22" i="8"/>
  <c r="AC22" i="8" s="1"/>
  <c r="AB28" i="8"/>
  <c r="AC28" i="8" s="1"/>
  <c r="AB34" i="8"/>
  <c r="AB41" i="8"/>
  <c r="AC41" i="8" s="1"/>
  <c r="AB45" i="8"/>
  <c r="AC45" i="8" s="1"/>
  <c r="E35" i="8"/>
  <c r="X35" i="8"/>
  <c r="Y35" i="8" s="1"/>
  <c r="V35" i="8"/>
  <c r="W35" i="8" s="1"/>
  <c r="G55" i="8"/>
  <c r="X29" i="8"/>
  <c r="V29" i="8"/>
  <c r="AB32" i="8"/>
  <c r="AC32" i="8" s="1"/>
  <c r="AC38" i="8"/>
  <c r="F56" i="8"/>
  <c r="AB50" i="8"/>
  <c r="AC50" i="8" s="1"/>
  <c r="AB54" i="8"/>
  <c r="AC54" i="8" s="1"/>
  <c r="X55" i="8"/>
  <c r="AB52" i="8"/>
  <c r="AC52" i="8" s="1"/>
  <c r="X25" i="8"/>
  <c r="U55" i="8"/>
  <c r="A13" i="8"/>
  <c r="A15" i="8" s="1"/>
  <c r="A19" i="8" s="1"/>
  <c r="A20" i="8" s="1"/>
  <c r="Y25" i="8" l="1"/>
  <c r="E56" i="8"/>
  <c r="G56" i="8"/>
  <c r="I56" i="8"/>
  <c r="N56" i="8"/>
  <c r="P56" i="8"/>
  <c r="Y29" i="8"/>
  <c r="AA35" i="8"/>
  <c r="Z56" i="8"/>
  <c r="U56" i="8"/>
  <c r="R56" i="8"/>
  <c r="V56" i="8"/>
  <c r="W29" i="8"/>
  <c r="S56" i="8"/>
  <c r="T56" i="8" s="1"/>
  <c r="Y55" i="8"/>
  <c r="W55" i="8"/>
  <c r="AA25" i="8"/>
  <c r="AA55" i="8"/>
  <c r="J56" i="8"/>
  <c r="K56" i="8" s="1"/>
  <c r="AB35" i="8"/>
  <c r="AC35" i="8" s="1"/>
  <c r="AC34" i="8"/>
  <c r="AB29" i="8"/>
  <c r="AC29" i="8" s="1"/>
  <c r="AC26" i="8"/>
  <c r="AB49" i="8"/>
  <c r="AC49" i="8" s="1"/>
  <c r="X56" i="8"/>
  <c r="AB19" i="8"/>
  <c r="Y56" i="8" l="1"/>
  <c r="AA56" i="8"/>
  <c r="W56" i="8"/>
  <c r="AB25" i="8"/>
  <c r="AC25" i="8" s="1"/>
  <c r="AC19" i="8"/>
  <c r="AB55" i="8"/>
  <c r="AC55" i="8" s="1"/>
  <c r="AB56" i="8" l="1"/>
  <c r="AC56" i="8" s="1"/>
</calcChain>
</file>

<file path=xl/sharedStrings.xml><?xml version="1.0" encoding="utf-8"?>
<sst xmlns="http://schemas.openxmlformats.org/spreadsheetml/2006/main" count="105" uniqueCount="71">
  <si>
    <t>ลำดับที่</t>
  </si>
  <si>
    <t>ร้อยละ</t>
  </si>
  <si>
    <t>รวมสำนักวิชาเทคโนโลยีสังคม</t>
  </si>
  <si>
    <t>เทคโนโลยีการผลิตพืช</t>
  </si>
  <si>
    <t>เทคโนโลยีการผลิตสัตว์</t>
  </si>
  <si>
    <t>รวมสำนักวิชาเทคโนโลยีการเกษตร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</si>
  <si>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</si>
  <si>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</si>
  <si>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</si>
  <si>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</si>
  <si>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</si>
  <si>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</si>
  <si>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</si>
  <si>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</si>
  <si>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</si>
  <si>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</si>
  <si>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</si>
  <si>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</si>
  <si>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</si>
  <si>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>รวมสำนักวิชาวิศวกรรมศาสตร์</t>
  </si>
  <si>
    <t>ภาพรวมมหาวิทยาลัย</t>
  </si>
  <si>
    <t>รวมสำนักวิชาวิทยาศาสตร์</t>
  </si>
  <si>
    <t>คะแนนอิงเกณฑ์การประเมิน</t>
  </si>
  <si>
    <t>ผลการเรียน</t>
  </si>
  <si>
    <t>จำนวน</t>
  </si>
  <si>
    <t>สาเหตุที่พ้นสถานภาพ</t>
  </si>
  <si>
    <t>ลาออก</t>
  </si>
  <si>
    <t>รวมทุกสาเหตุ</t>
  </si>
  <si>
    <t>เทคโนโลยีการจัดการ</t>
  </si>
  <si>
    <t>ภาษาต่างประเทศ</t>
  </si>
  <si>
    <t>เทคโนโลยีชีวภาพ</t>
  </si>
  <si>
    <t>สาขาวิชา/หลักสูตร/สำนักวิชา</t>
  </si>
  <si>
    <t>รวม 2 ระดับการศึกษา</t>
  </si>
  <si>
    <t>จำนวนนักศึกษาสุทธิของสาขาวิชา* (คน)</t>
  </si>
  <si>
    <t>อื่น ๆ *</t>
  </si>
  <si>
    <t xml:space="preserve">เคมี </t>
  </si>
  <si>
    <t>-  หลักสูตรเคมี</t>
  </si>
  <si>
    <t>-  หลักสูตรชีวเคมี</t>
  </si>
  <si>
    <t>คณิตศาสตร์</t>
  </si>
  <si>
    <t xml:space="preserve"> -  หลักสูตรคณิตศาสตร์ประยุกต์</t>
  </si>
  <si>
    <t>ชีววิทยา</t>
  </si>
  <si>
    <t>-  หลักสูตรชีววิทยาสิ่งแวดล้อม</t>
  </si>
  <si>
    <t>-  หลักสูตรจุลชีววิทยา</t>
  </si>
  <si>
    <t>-  หลักสูตรชีวเวชศาสตร์</t>
  </si>
  <si>
    <t xml:space="preserve">ฟิสิกส์ </t>
  </si>
  <si>
    <t>การรับรู้จากระยะไกล</t>
  </si>
  <si>
    <t>-  หลักสูตรภูมิสารสนเทศ</t>
  </si>
  <si>
    <t>เทคโนโลยีเลเซอร์และโฟตอนนิกส์</t>
  </si>
  <si>
    <t>- หลักสูตรเทคโนโลยีเลเซอร์</t>
  </si>
  <si>
    <t>วิทยาการสารสนเทศ</t>
  </si>
  <si>
    <t>- หลักสูตรพืชศาสตร์</t>
  </si>
  <si>
    <t xml:space="preserve">เทคโนโลยีอาหาร </t>
  </si>
  <si>
    <t>- หลักสูตรวิศวกรรมเครื่องกล</t>
  </si>
  <si>
    <t>- หลักสูตรแมคคาทรอนิกส์</t>
  </si>
  <si>
    <t>- หลักสูตรวิศวกรรมการจัดการพลังงาน</t>
  </si>
  <si>
    <t>- หลักสูตรวิศวกรรมโยธา</t>
  </si>
  <si>
    <t>- หลักสูตรการบริหารงานก่อสร้างและสาธารณูปโภค</t>
  </si>
  <si>
    <t xml:space="preserve">                  (การนับจำนวนนักศึกษาพ้นสถานภาพ ระดับบัณฑิตศึกษา ให้นับย้อนหลังตามระยะเวลาที่ศึกษาตามเกณฑ์ สกอ. ในแต่ละระดับ คือ ระดับปริญญาโท 5 ปี และระดับปริญญาเอก 6 ปี)</t>
  </si>
  <si>
    <t>การพ้นสถานภาพของ นศ. นับจาก นศ. ที่พ้นสถานภาพเนื่องจากผลการเรียน ลาออก และสาเหตุอื่น ๆ โดยอิงตามข้อบังคับ มทส. ว่าด้วยการศึกษาขั้นปริญญาตรี พ.ศ. 2546 และขั้นบัณฑิตศึกษา พ.ศ. 2550</t>
  </si>
  <si>
    <r>
      <t xml:space="preserve">หมายเหตุ  :      </t>
    </r>
    <r>
      <rPr>
        <sz val="14"/>
        <color theme="1"/>
        <rFont val="TH SarabunPSK"/>
        <family val="2"/>
      </rPr>
      <t>*  หมายถึง</t>
    </r>
    <r>
      <rPr>
        <b/>
        <sz val="14"/>
        <color theme="1"/>
        <rFont val="TH SarabunPSK"/>
        <family val="2"/>
      </rPr>
      <t xml:space="preserve">  </t>
    </r>
    <r>
      <rPr>
        <sz val="14"/>
        <color theme="1"/>
        <rFont val="TH SarabunPSK"/>
        <family val="2"/>
      </rPr>
      <t xml:space="preserve">นักศึกษาสุทธิของสาขาวิชา  =  นักศึกษาแรกเข้าของสาขาวิชา + นักศึกษาย้ายเข้า - นักศึกษาย้ายออก </t>
    </r>
  </si>
  <si>
    <r>
      <t>**  หมายถึง</t>
    </r>
    <r>
      <rPr>
        <sz val="14"/>
        <color theme="1"/>
        <rFont val="TH SarabunPSK"/>
        <family val="2"/>
      </rPr>
      <t xml:space="preserve">  สาเหตุอื่น ๆ ที่พ้นสถานภาพ ได้แก่ นักศึกษาไม่ชำระเงิน/ไม่ลงทะเบียนเรียน/ครบระยะเวลาศึกษา</t>
    </r>
  </si>
  <si>
    <t>วิศวกรรมเกษตรและอาหาร</t>
  </si>
  <si>
    <t>ระดับปริญญาโท รุ่นปีการศึกษา 2553</t>
  </si>
  <si>
    <t>ระดับปริญญาเอก รุ่นปีการศึกษา 2552</t>
  </si>
  <si>
    <t>-  หลักสูตรการรับรู้จากระยะไกล</t>
  </si>
  <si>
    <t>ข้อมูล ณ วันที่  7  กรกฎาคม  2558</t>
  </si>
  <si>
    <r>
      <t>แหล่งที่มา  :</t>
    </r>
    <r>
      <rPr>
        <sz val="14"/>
        <rFont val="TH SarabunPSK"/>
        <family val="2"/>
      </rPr>
      <t xml:space="preserve">  ฝ่ายทะเบียนนักศึกษา ศูนย์บริการการศึกษา</t>
    </r>
  </si>
  <si>
    <t xml:space="preserve">                           ข. ระดับบัณฑิตศึกษา</t>
  </si>
  <si>
    <t xml:space="preserve">                   (จำนวนนักศึกษา ระดับปริญญาโท รุ่นปีการศึกษา 2553 ที่พ้นสถานภาพนับตั้งแต่แรกเข้าสาขาวิชาจนสิ้นภาคการศึกษาที่ 3/2557)</t>
  </si>
  <si>
    <t xml:space="preserve">                   (จำนวนนักศึกษา ระดับปริญญาเอก รุ่นปีการศึกษา 2552 ที่พ้นสถานภาพนับตั้งแต่แรกเข้าสาขาวิชาจนสิ้นภาคการศึกษาที่ 3/2557)  </t>
  </si>
  <si>
    <r>
      <t>ตารางที่ B-1.7-2</t>
    </r>
    <r>
      <rPr>
        <b/>
        <sz val="15"/>
        <color theme="1"/>
        <rFont val="TH SarabunPSK"/>
        <family val="2"/>
      </rPr>
      <t xml:space="preserve">  :  ร้อยละการพ้นสถานภาพเนื่องจากสาเหตุผลการเรียนของนักศึกษาต่อรุ่น ปีการศึกษา 2557 (ก.ค. 57 - มิ.ย. 58)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</si>
</sst>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&quot;฿&quot;* #,##0_-;\-&quot;฿&quot;* #,##0_-;_-&quot;฿&quot;* &quot;-&quot;_-;_-@_-"/>
    <numFmt numFmtId="165" formatCode="_-* #,##0_-;\-* #,##0_-;_-* &quot;-&quot;_-;_-@_-"/>
    <numFmt numFmtId="166" formatCode="_-&quot;฿&quot;* #,##0.00_-;\-&quot;฿&quot;* #,##0.00_-;_-&quot;฿&quot;* &quot;-&quot;??_-;_-@_-"/>
    <numFmt numFmtId="167" formatCode="_-* #,##0.00_-;\-* #,##0.00_-;_-* &quot;-&quot;??_-;_-@_-"/>
    <numFmt numFmtId="168" formatCode="0.00;[Red]0.00"/>
    <numFmt numFmtId="169" formatCode="0;;\-"/>
    <numFmt numFmtId="170" formatCode="0.00;;\-"/>
    <numFmt numFmtId="171" formatCode="#,##0;;\-"/>
    <numFmt numFmtId="172" formatCode="#,##0.00;;\-"/>
    <numFmt numFmtId="173" formatCode="#;;\-"/>
  </numFmts>
  <fonts count="23">
    <font>
      <sz val="14"/>
      <name val="BrowalliaUPC"/>
      <charset val="222"/>
    </font>
    <font>
      <sz val="10"/>
      <color indexed="8"/>
      <name val="MS Sans Serif"/>
      <family val="2"/>
      <charset val="222"/>
    </font>
    <font>
      <sz val="14"/>
      <name val="AngsanaUPC"/>
      <family val="1"/>
      <charset val="22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AngsanaUPC"/>
      <family val="1"/>
    </font>
    <font>
      <sz val="14"/>
      <color theme="1"/>
      <name val="TH SarabunPSK"/>
      <family val="2"/>
    </font>
    <font>
      <u/>
      <sz val="14"/>
      <name val="TH SarabunPSK"/>
      <family val="2"/>
    </font>
    <font>
      <b/>
      <sz val="14"/>
      <color theme="1"/>
      <name val="TH SarabunPSK"/>
      <family val="2"/>
    </font>
    <font>
      <b/>
      <u val="double"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Cordia New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Cordia New"/>
      <family val="2"/>
    </font>
    <font>
      <b/>
      <vertAlign val="subscript"/>
      <sz val="14"/>
      <color theme="1"/>
      <name val="TH SarabunPSK"/>
      <family val="2"/>
    </font>
    <font>
      <b/>
      <sz val="14"/>
      <color theme="1"/>
      <name val="Cordia New"/>
      <family val="2"/>
    </font>
    <font>
      <b/>
      <sz val="8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DilleniaUPC"/>
      <family val="1"/>
      <charset val="22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uble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6" fillId="0" borderId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474">
    <xf numFmtId="0" fontId="0" fillId="0" borderId="0" xfId="0"/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left"/>
    </xf>
    <xf numFmtId="0" fontId="5" fillId="0" borderId="0" xfId="0" applyFont="1" applyAlignment="1"/>
    <xf numFmtId="2" fontId="5" fillId="0" borderId="0" xfId="0" applyNumberFormat="1" applyFont="1" applyBorder="1" applyAlignment="1">
      <alignment horizontal="right" shrinkToFit="1"/>
    </xf>
    <xf numFmtId="168" fontId="5" fillId="0" borderId="0" xfId="2" applyNumberFormat="1" applyFont="1" applyAlignment="1">
      <alignment horizontal="left"/>
    </xf>
    <xf numFmtId="0" fontId="5" fillId="0" borderId="0" xfId="2" applyFont="1" applyAlignment="1"/>
    <xf numFmtId="0" fontId="3" fillId="0" borderId="0" xfId="2" applyFont="1" applyAlignment="1"/>
    <xf numFmtId="0" fontId="4" fillId="0" borderId="0" xfId="2" applyFont="1" applyAlignment="1"/>
    <xf numFmtId="0" fontId="8" fillId="0" borderId="0" xfId="0" applyFont="1" applyAlignment="1"/>
    <xf numFmtId="0" fontId="5" fillId="0" borderId="0" xfId="0" applyFont="1" applyAlignment="1">
      <alignment horizontal="right"/>
    </xf>
    <xf numFmtId="3" fontId="9" fillId="0" borderId="22" xfId="3" applyNumberFormat="1" applyFont="1" applyFill="1" applyBorder="1" applyAlignment="1">
      <alignment horizontal="center" vertical="center"/>
    </xf>
    <xf numFmtId="2" fontId="9" fillId="0" borderId="37" xfId="9" applyNumberFormat="1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left"/>
    </xf>
    <xf numFmtId="0" fontId="11" fillId="0" borderId="0" xfId="3" applyFont="1" applyBorder="1" applyAlignment="1">
      <alignment horizontal="left"/>
    </xf>
    <xf numFmtId="169" fontId="11" fillId="0" borderId="0" xfId="3" applyNumberFormat="1" applyFont="1" applyBorder="1" applyAlignment="1">
      <alignment horizontal="left"/>
    </xf>
    <xf numFmtId="170" fontId="11" fillId="0" borderId="0" xfId="3" applyNumberFormat="1" applyFont="1" applyBorder="1" applyAlignment="1">
      <alignment horizontal="left"/>
    </xf>
    <xf numFmtId="0" fontId="7" fillId="0" borderId="0" xfId="3" applyFont="1"/>
    <xf numFmtId="0" fontId="7" fillId="0" borderId="0" xfId="3" applyFont="1" applyAlignment="1">
      <alignment horizontal="center"/>
    </xf>
    <xf numFmtId="170" fontId="7" fillId="0" borderId="0" xfId="3" applyNumberFormat="1" applyFont="1"/>
    <xf numFmtId="170" fontId="7" fillId="0" borderId="0" xfId="3" applyNumberFormat="1" applyFont="1" applyAlignment="1">
      <alignment horizontal="center"/>
    </xf>
    <xf numFmtId="0" fontId="12" fillId="0" borderId="0" xfId="3" applyFont="1" applyFill="1"/>
    <xf numFmtId="0" fontId="12" fillId="3" borderId="0" xfId="3" applyFont="1" applyFill="1"/>
    <xf numFmtId="0" fontId="12" fillId="0" borderId="0" xfId="3" applyFont="1"/>
    <xf numFmtId="0" fontId="13" fillId="0" borderId="0" xfId="3" applyFont="1"/>
    <xf numFmtId="0" fontId="14" fillId="0" borderId="0" xfId="3" applyFont="1" applyBorder="1" applyAlignment="1">
      <alignment horizontal="left" vertical="center"/>
    </xf>
    <xf numFmtId="0" fontId="14" fillId="0" borderId="0" xfId="3" applyFont="1" applyBorder="1" applyAlignment="1">
      <alignment horizontal="left" vertical="center" indent="7"/>
    </xf>
    <xf numFmtId="169" fontId="14" fillId="0" borderId="0" xfId="3" applyNumberFormat="1" applyFont="1" applyBorder="1" applyAlignment="1">
      <alignment horizontal="left" vertical="center" indent="7"/>
    </xf>
    <xf numFmtId="170" fontId="14" fillId="0" borderId="0" xfId="3" applyNumberFormat="1" applyFont="1" applyBorder="1" applyAlignment="1">
      <alignment horizontal="left" vertical="center" indent="7"/>
    </xf>
    <xf numFmtId="0" fontId="13" fillId="0" borderId="0" xfId="3" applyFont="1" applyAlignment="1">
      <alignment horizontal="left" vertical="center" indent="7"/>
    </xf>
    <xf numFmtId="0" fontId="13" fillId="0" borderId="0" xfId="3" applyFont="1" applyAlignment="1">
      <alignment horizontal="center" vertical="center"/>
    </xf>
    <xf numFmtId="170" fontId="13" fillId="0" borderId="0" xfId="3" applyNumberFormat="1" applyFont="1"/>
    <xf numFmtId="170" fontId="13" fillId="0" borderId="0" xfId="3" applyNumberFormat="1" applyFont="1" applyAlignment="1">
      <alignment horizontal="center"/>
    </xf>
    <xf numFmtId="0" fontId="15" fillId="0" borderId="0" xfId="3" applyFont="1" applyFill="1"/>
    <xf numFmtId="0" fontId="15" fillId="3" borderId="0" xfId="3" applyFont="1" applyFill="1"/>
    <xf numFmtId="0" fontId="15" fillId="0" borderId="0" xfId="3" applyFont="1"/>
    <xf numFmtId="0" fontId="13" fillId="0" borderId="0" xfId="3" applyFont="1" applyAlignment="1"/>
    <xf numFmtId="0" fontId="14" fillId="0" borderId="0" xfId="3" applyFont="1" applyBorder="1" applyAlignment="1">
      <alignment horizontal="left" vertical="top"/>
    </xf>
    <xf numFmtId="169" fontId="14" fillId="0" borderId="0" xfId="3" applyNumberFormat="1" applyFont="1" applyBorder="1" applyAlignment="1">
      <alignment horizontal="left" vertical="top"/>
    </xf>
    <xf numFmtId="170" fontId="14" fillId="0" borderId="0" xfId="3" applyNumberFormat="1" applyFont="1" applyBorder="1" applyAlignment="1">
      <alignment horizontal="left" vertical="top"/>
    </xf>
    <xf numFmtId="0" fontId="13" fillId="0" borderId="0" xfId="3" applyFont="1" applyAlignment="1">
      <alignment horizontal="center"/>
    </xf>
    <xf numFmtId="170" fontId="13" fillId="0" borderId="0" xfId="3" applyNumberFormat="1" applyFont="1" applyAlignment="1"/>
    <xf numFmtId="0" fontId="15" fillId="0" borderId="0" xfId="3" applyFont="1" applyFill="1" applyAlignment="1"/>
    <xf numFmtId="0" fontId="15" fillId="3" borderId="0" xfId="3" applyFont="1" applyFill="1" applyAlignment="1"/>
    <xf numFmtId="0" fontId="15" fillId="0" borderId="0" xfId="3" applyFont="1" applyAlignment="1"/>
    <xf numFmtId="0" fontId="16" fillId="0" borderId="0" xfId="3" applyFont="1" applyBorder="1"/>
    <xf numFmtId="169" fontId="7" fillId="0" borderId="0" xfId="3" applyNumberFormat="1" applyFont="1"/>
    <xf numFmtId="0" fontId="7" fillId="0" borderId="0" xfId="3" applyNumberFormat="1" applyFont="1"/>
    <xf numFmtId="2" fontId="7" fillId="0" borderId="0" xfId="3" applyNumberFormat="1" applyFont="1"/>
    <xf numFmtId="2" fontId="7" fillId="0" borderId="0" xfId="3" applyNumberFormat="1" applyFont="1" applyAlignment="1">
      <alignment horizontal="center"/>
    </xf>
    <xf numFmtId="0" fontId="7" fillId="0" borderId="0" xfId="3" applyNumberFormat="1" applyFont="1" applyAlignment="1">
      <alignment horizontal="center"/>
    </xf>
    <xf numFmtId="0" fontId="17" fillId="0" borderId="0" xfId="3" applyFont="1" applyFill="1"/>
    <xf numFmtId="0" fontId="17" fillId="3" borderId="0" xfId="3" applyFont="1" applyFill="1"/>
    <xf numFmtId="0" fontId="17" fillId="0" borderId="0" xfId="3" applyFont="1"/>
    <xf numFmtId="169" fontId="20" fillId="0" borderId="61" xfId="3" applyNumberFormat="1" applyFont="1" applyFill="1" applyBorder="1" applyAlignment="1">
      <alignment horizontal="center" vertical="center"/>
    </xf>
    <xf numFmtId="170" fontId="20" fillId="0" borderId="62" xfId="3" applyNumberFormat="1" applyFont="1" applyFill="1" applyBorder="1" applyAlignment="1">
      <alignment horizontal="center" vertical="center"/>
    </xf>
    <xf numFmtId="0" fontId="20" fillId="0" borderId="63" xfId="3" applyNumberFormat="1" applyFont="1" applyFill="1" applyBorder="1" applyAlignment="1">
      <alignment horizontal="center" vertical="center"/>
    </xf>
    <xf numFmtId="2" fontId="20" fillId="0" borderId="62" xfId="3" applyNumberFormat="1" applyFont="1" applyFill="1" applyBorder="1" applyAlignment="1">
      <alignment horizontal="center" vertical="center"/>
    </xf>
    <xf numFmtId="2" fontId="20" fillId="0" borderId="64" xfId="3" applyNumberFormat="1" applyFont="1" applyFill="1" applyBorder="1" applyAlignment="1">
      <alignment horizontal="center" vertical="center"/>
    </xf>
    <xf numFmtId="0" fontId="20" fillId="0" borderId="65" xfId="3" applyNumberFormat="1" applyFont="1" applyFill="1" applyBorder="1" applyAlignment="1">
      <alignment horizontal="center" vertical="center"/>
    </xf>
    <xf numFmtId="2" fontId="20" fillId="0" borderId="66" xfId="3" applyNumberFormat="1" applyFont="1" applyFill="1" applyBorder="1" applyAlignment="1">
      <alignment horizontal="center" vertical="center"/>
    </xf>
    <xf numFmtId="0" fontId="20" fillId="0" borderId="61" xfId="3" applyFont="1" applyFill="1" applyBorder="1" applyAlignment="1">
      <alignment horizontal="center" vertical="center"/>
    </xf>
    <xf numFmtId="0" fontId="20" fillId="0" borderId="62" xfId="3" applyFont="1" applyFill="1" applyBorder="1" applyAlignment="1">
      <alignment horizontal="center" vertical="center"/>
    </xf>
    <xf numFmtId="0" fontId="20" fillId="0" borderId="63" xfId="3" applyFont="1" applyFill="1" applyBorder="1" applyAlignment="1">
      <alignment horizontal="center" vertical="center"/>
    </xf>
    <xf numFmtId="0" fontId="20" fillId="0" borderId="64" xfId="3" applyFont="1" applyFill="1" applyBorder="1" applyAlignment="1">
      <alignment horizontal="center" vertical="center"/>
    </xf>
    <xf numFmtId="0" fontId="20" fillId="0" borderId="65" xfId="3" applyFont="1" applyFill="1" applyBorder="1" applyAlignment="1">
      <alignment horizontal="center" vertical="center"/>
    </xf>
    <xf numFmtId="0" fontId="20" fillId="0" borderId="66" xfId="3" applyFont="1" applyFill="1" applyBorder="1" applyAlignment="1">
      <alignment horizontal="center" vertical="center"/>
    </xf>
    <xf numFmtId="170" fontId="20" fillId="0" borderId="61" xfId="3" applyNumberFormat="1" applyFont="1" applyFill="1" applyBorder="1" applyAlignment="1">
      <alignment horizontal="center" vertical="center"/>
    </xf>
    <xf numFmtId="0" fontId="13" fillId="0" borderId="67" xfId="3" applyFont="1" applyFill="1" applyBorder="1" applyAlignment="1">
      <alignment horizontal="center" vertical="center"/>
    </xf>
    <xf numFmtId="0" fontId="13" fillId="0" borderId="52" xfId="3" applyFont="1" applyFill="1" applyBorder="1" applyAlignment="1">
      <alignment horizontal="left" vertical="center" indent="1"/>
    </xf>
    <xf numFmtId="0" fontId="7" fillId="0" borderId="53" xfId="9" applyFont="1" applyFill="1" applyBorder="1" applyAlignment="1">
      <alignment horizontal="center" vertical="center" wrapText="1"/>
    </xf>
    <xf numFmtId="169" fontId="7" fillId="0" borderId="68" xfId="9" applyNumberFormat="1" applyFont="1" applyFill="1" applyBorder="1" applyAlignment="1">
      <alignment horizontal="center" vertical="center" wrapText="1"/>
    </xf>
    <xf numFmtId="170" fontId="7" fillId="0" borderId="69" xfId="9" applyNumberFormat="1" applyFont="1" applyFill="1" applyBorder="1" applyAlignment="1">
      <alignment horizontal="center" vertical="center" wrapText="1"/>
    </xf>
    <xf numFmtId="0" fontId="7" fillId="0" borderId="70" xfId="9" applyFont="1" applyFill="1" applyBorder="1" applyAlignment="1">
      <alignment horizontal="center" vertical="center" wrapText="1"/>
    </xf>
    <xf numFmtId="2" fontId="7" fillId="0" borderId="69" xfId="9" applyNumberFormat="1" applyFont="1" applyFill="1" applyBorder="1" applyAlignment="1">
      <alignment horizontal="center" vertical="center" wrapText="1"/>
    </xf>
    <xf numFmtId="0" fontId="7" fillId="0" borderId="70" xfId="3" applyNumberFormat="1" applyFont="1" applyFill="1" applyBorder="1" applyAlignment="1">
      <alignment horizontal="center" vertical="center"/>
    </xf>
    <xf numFmtId="2" fontId="7" fillId="0" borderId="71" xfId="9" applyNumberFormat="1" applyFont="1" applyFill="1" applyBorder="1" applyAlignment="1">
      <alignment horizontal="center" vertical="center" wrapText="1"/>
    </xf>
    <xf numFmtId="2" fontId="7" fillId="0" borderId="72" xfId="9" applyNumberFormat="1" applyFont="1" applyFill="1" applyBorder="1" applyAlignment="1">
      <alignment horizontal="center" vertical="center" wrapText="1"/>
    </xf>
    <xf numFmtId="0" fontId="9" fillId="0" borderId="53" xfId="9" applyFont="1" applyFill="1" applyBorder="1" applyAlignment="1">
      <alignment horizontal="center" vertical="center" wrapText="1"/>
    </xf>
    <xf numFmtId="0" fontId="7" fillId="0" borderId="68" xfId="9" applyFont="1" applyFill="1" applyBorder="1" applyAlignment="1">
      <alignment horizontal="center" vertical="center" wrapText="1"/>
    </xf>
    <xf numFmtId="170" fontId="7" fillId="0" borderId="68" xfId="9" applyNumberFormat="1" applyFont="1" applyFill="1" applyBorder="1" applyAlignment="1">
      <alignment horizontal="center" vertical="center" wrapText="1"/>
    </xf>
    <xf numFmtId="0" fontId="12" fillId="0" borderId="0" xfId="3" applyFont="1" applyFill="1" applyAlignment="1">
      <alignment vertical="center"/>
    </xf>
    <xf numFmtId="0" fontId="12" fillId="3" borderId="0" xfId="3" applyFont="1" applyFill="1" applyAlignment="1">
      <alignment vertical="center"/>
    </xf>
    <xf numFmtId="0" fontId="12" fillId="0" borderId="0" xfId="3" applyFont="1" applyAlignment="1">
      <alignment vertical="center"/>
    </xf>
    <xf numFmtId="49" fontId="13" fillId="0" borderId="73" xfId="3" applyNumberFormat="1" applyFont="1" applyFill="1" applyBorder="1" applyAlignment="1">
      <alignment horizontal="left" vertical="center" indent="1"/>
    </xf>
    <xf numFmtId="0" fontId="7" fillId="0" borderId="74" xfId="9" applyFont="1" applyFill="1" applyBorder="1" applyAlignment="1">
      <alignment horizontal="center" vertical="center" wrapText="1"/>
    </xf>
    <xf numFmtId="169" fontId="7" fillId="0" borderId="30" xfId="9" applyNumberFormat="1" applyFont="1" applyFill="1" applyBorder="1" applyAlignment="1">
      <alignment horizontal="center" vertical="center" wrapText="1"/>
    </xf>
    <xf numFmtId="170" fontId="7" fillId="0" borderId="35" xfId="9" applyNumberFormat="1" applyFont="1" applyFill="1" applyBorder="1" applyAlignment="1">
      <alignment horizontal="center" vertical="center" wrapText="1"/>
    </xf>
    <xf numFmtId="0" fontId="7" fillId="0" borderId="4" xfId="9" applyFont="1" applyFill="1" applyBorder="1" applyAlignment="1">
      <alignment horizontal="center" vertical="center" wrapText="1"/>
    </xf>
    <xf numFmtId="2" fontId="7" fillId="0" borderId="35" xfId="9" applyNumberFormat="1" applyFont="1" applyFill="1" applyBorder="1" applyAlignment="1">
      <alignment horizontal="center" vertical="center" wrapText="1"/>
    </xf>
    <xf numFmtId="3" fontId="7" fillId="0" borderId="75" xfId="3" applyNumberFormat="1" applyFont="1" applyFill="1" applyBorder="1" applyAlignment="1">
      <alignment horizontal="center" vertical="center"/>
    </xf>
    <xf numFmtId="4" fontId="7" fillId="0" borderId="76" xfId="3" applyNumberFormat="1" applyFont="1" applyFill="1" applyBorder="1" applyAlignment="1">
      <alignment horizontal="center" vertical="center"/>
    </xf>
    <xf numFmtId="0" fontId="7" fillId="0" borderId="10" xfId="9" applyFont="1" applyFill="1" applyBorder="1" applyAlignment="1">
      <alignment horizontal="center" vertical="center" wrapText="1"/>
    </xf>
    <xf numFmtId="0" fontId="7" fillId="0" borderId="4" xfId="3" applyNumberFormat="1" applyFont="1" applyFill="1" applyBorder="1" applyAlignment="1">
      <alignment horizontal="center" vertical="center"/>
    </xf>
    <xf numFmtId="2" fontId="7" fillId="0" borderId="44" xfId="9" applyNumberFormat="1" applyFont="1" applyFill="1" applyBorder="1" applyAlignment="1">
      <alignment horizontal="center" vertical="center" wrapText="1"/>
    </xf>
    <xf numFmtId="2" fontId="7" fillId="0" borderId="76" xfId="9" applyNumberFormat="1" applyFont="1" applyFill="1" applyBorder="1" applyAlignment="1">
      <alignment horizontal="center" vertical="center" wrapText="1"/>
    </xf>
    <xf numFmtId="3" fontId="9" fillId="0" borderId="74" xfId="3" applyNumberFormat="1" applyFont="1" applyFill="1" applyBorder="1" applyAlignment="1">
      <alignment horizontal="center" vertical="center"/>
    </xf>
    <xf numFmtId="3" fontId="7" fillId="0" borderId="1" xfId="3" applyNumberFormat="1" applyFont="1" applyFill="1" applyBorder="1" applyAlignment="1">
      <alignment horizontal="center" vertical="center"/>
    </xf>
    <xf numFmtId="49" fontId="13" fillId="0" borderId="52" xfId="3" applyNumberFormat="1" applyFont="1" applyFill="1" applyBorder="1" applyAlignment="1">
      <alignment horizontal="left" vertical="center" indent="1"/>
    </xf>
    <xf numFmtId="0" fontId="7" fillId="0" borderId="77" xfId="9" applyFont="1" applyFill="1" applyBorder="1" applyAlignment="1">
      <alignment horizontal="center" vertical="center" wrapText="1"/>
    </xf>
    <xf numFmtId="169" fontId="7" fillId="0" borderId="9" xfId="9" applyNumberFormat="1" applyFont="1" applyFill="1" applyBorder="1" applyAlignment="1">
      <alignment horizontal="center" vertical="center" wrapText="1"/>
    </xf>
    <xf numFmtId="170" fontId="7" fillId="0" borderId="5" xfId="9" applyNumberFormat="1" applyFont="1" applyFill="1" applyBorder="1" applyAlignment="1">
      <alignment horizontal="center" vertical="center" wrapText="1"/>
    </xf>
    <xf numFmtId="0" fontId="7" fillId="0" borderId="2" xfId="9" applyFont="1" applyFill="1" applyBorder="1" applyAlignment="1">
      <alignment horizontal="center" vertical="center" wrapText="1"/>
    </xf>
    <xf numFmtId="1" fontId="7" fillId="0" borderId="5" xfId="9" applyNumberFormat="1" applyFont="1" applyFill="1" applyBorder="1" applyAlignment="1">
      <alignment horizontal="center" vertical="center" wrapText="1"/>
    </xf>
    <xf numFmtId="2" fontId="7" fillId="0" borderId="5" xfId="9" applyNumberFormat="1" applyFont="1" applyFill="1" applyBorder="1" applyAlignment="1">
      <alignment horizontal="center" vertical="center" wrapText="1"/>
    </xf>
    <xf numFmtId="3" fontId="7" fillId="0" borderId="78" xfId="3" applyNumberFormat="1" applyFont="1" applyFill="1" applyBorder="1" applyAlignment="1">
      <alignment horizontal="center" vertical="center"/>
    </xf>
    <xf numFmtId="0" fontId="7" fillId="0" borderId="12" xfId="9" applyFont="1" applyFill="1" applyBorder="1" applyAlignment="1">
      <alignment horizontal="center" vertical="center" wrapText="1"/>
    </xf>
    <xf numFmtId="0" fontId="7" fillId="0" borderId="2" xfId="3" applyNumberFormat="1" applyFont="1" applyFill="1" applyBorder="1" applyAlignment="1">
      <alignment horizontal="center" vertical="center"/>
    </xf>
    <xf numFmtId="2" fontId="7" fillId="0" borderId="79" xfId="9" applyNumberFormat="1" applyFont="1" applyFill="1" applyBorder="1" applyAlignment="1">
      <alignment horizontal="center" vertical="center" wrapText="1"/>
    </xf>
    <xf numFmtId="3" fontId="9" fillId="0" borderId="77" xfId="3" applyNumberFormat="1" applyFont="1" applyFill="1" applyBorder="1" applyAlignment="1">
      <alignment horizontal="center" vertical="center"/>
    </xf>
    <xf numFmtId="3" fontId="7" fillId="0" borderId="16" xfId="3" applyNumberFormat="1" applyFont="1" applyFill="1" applyBorder="1" applyAlignment="1">
      <alignment horizontal="center" vertical="center"/>
    </xf>
    <xf numFmtId="4" fontId="7" fillId="0" borderId="79" xfId="3" applyNumberFormat="1" applyFont="1" applyFill="1" applyBorder="1" applyAlignment="1">
      <alignment horizontal="center" vertical="center"/>
    </xf>
    <xf numFmtId="0" fontId="13" fillId="0" borderId="80" xfId="3" applyFont="1" applyFill="1" applyBorder="1" applyAlignment="1">
      <alignment horizontal="center" vertical="center"/>
    </xf>
    <xf numFmtId="0" fontId="13" fillId="0" borderId="81" xfId="3" applyFont="1" applyFill="1" applyBorder="1" applyAlignment="1">
      <alignment horizontal="left" vertical="center" indent="1"/>
    </xf>
    <xf numFmtId="0" fontId="7" fillId="0" borderId="82" xfId="9" applyFont="1" applyFill="1" applyBorder="1" applyAlignment="1">
      <alignment horizontal="center" vertical="center" wrapText="1"/>
    </xf>
    <xf numFmtId="169" fontId="7" fillId="0" borderId="7" xfId="9" applyNumberFormat="1" applyFont="1" applyFill="1" applyBorder="1" applyAlignment="1">
      <alignment horizontal="center" vertical="center" wrapText="1"/>
    </xf>
    <xf numFmtId="170" fontId="7" fillId="0" borderId="39" xfId="9" applyNumberFormat="1" applyFont="1" applyFill="1" applyBorder="1" applyAlignment="1">
      <alignment horizontal="center" vertical="center" wrapText="1"/>
    </xf>
    <xf numFmtId="0" fontId="7" fillId="0" borderId="6" xfId="9" applyFont="1" applyFill="1" applyBorder="1" applyAlignment="1">
      <alignment horizontal="center" vertical="center" wrapText="1"/>
    </xf>
    <xf numFmtId="2" fontId="7" fillId="0" borderId="39" xfId="9" applyNumberFormat="1" applyFont="1" applyFill="1" applyBorder="1" applyAlignment="1">
      <alignment horizontal="center" vertical="center" wrapText="1"/>
    </xf>
    <xf numFmtId="0" fontId="7" fillId="0" borderId="6" xfId="3" applyNumberFormat="1" applyFont="1" applyFill="1" applyBorder="1" applyAlignment="1">
      <alignment horizontal="center" vertical="center"/>
    </xf>
    <xf numFmtId="2" fontId="7" fillId="0" borderId="83" xfId="9" applyNumberFormat="1" applyFont="1" applyFill="1" applyBorder="1" applyAlignment="1">
      <alignment horizontal="center" vertical="center" wrapText="1"/>
    </xf>
    <xf numFmtId="0" fontId="7" fillId="0" borderId="19" xfId="9" applyFont="1" applyFill="1" applyBorder="1" applyAlignment="1">
      <alignment horizontal="center" vertical="center" wrapText="1"/>
    </xf>
    <xf numFmtId="0" fontId="7" fillId="0" borderId="7" xfId="9" applyFont="1" applyFill="1" applyBorder="1" applyAlignment="1">
      <alignment horizontal="center" vertical="center" wrapText="1"/>
    </xf>
    <xf numFmtId="2" fontId="7" fillId="0" borderId="84" xfId="9" applyNumberFormat="1" applyFont="1" applyFill="1" applyBorder="1" applyAlignment="1">
      <alignment horizontal="center" vertical="center" wrapText="1"/>
    </xf>
    <xf numFmtId="3" fontId="9" fillId="0" borderId="82" xfId="3" applyNumberFormat="1" applyFont="1" applyFill="1" applyBorder="1" applyAlignment="1">
      <alignment horizontal="center" vertical="center"/>
    </xf>
    <xf numFmtId="170" fontId="7" fillId="0" borderId="7" xfId="3" applyNumberFormat="1" applyFont="1" applyFill="1" applyBorder="1" applyAlignment="1">
      <alignment horizontal="center" vertical="center"/>
    </xf>
    <xf numFmtId="2" fontId="7" fillId="0" borderId="34" xfId="9" applyNumberFormat="1" applyFont="1" applyFill="1" applyBorder="1" applyAlignment="1">
      <alignment horizontal="center" vertical="center" wrapText="1"/>
    </xf>
    <xf numFmtId="3" fontId="7" fillId="0" borderId="85" xfId="3" applyNumberFormat="1" applyFont="1" applyFill="1" applyBorder="1" applyAlignment="1">
      <alignment horizontal="center" vertical="center"/>
    </xf>
    <xf numFmtId="4" fontId="7" fillId="0" borderId="83" xfId="3" applyNumberFormat="1" applyFont="1" applyFill="1" applyBorder="1" applyAlignment="1">
      <alignment horizontal="center" vertical="center"/>
    </xf>
    <xf numFmtId="0" fontId="13" fillId="0" borderId="86" xfId="3" applyFont="1" applyFill="1" applyBorder="1" applyAlignment="1">
      <alignment horizontal="center" vertical="center"/>
    </xf>
    <xf numFmtId="0" fontId="7" fillId="0" borderId="31" xfId="9" applyFont="1" applyFill="1" applyBorder="1" applyAlignment="1">
      <alignment horizontal="center" vertical="center" wrapText="1"/>
    </xf>
    <xf numFmtId="2" fontId="7" fillId="0" borderId="29" xfId="9" applyNumberFormat="1" applyFont="1" applyFill="1" applyBorder="1" applyAlignment="1">
      <alignment horizontal="center" vertical="center" wrapText="1"/>
    </xf>
    <xf numFmtId="3" fontId="9" fillId="0" borderId="55" xfId="3" applyNumberFormat="1" applyFont="1" applyFill="1" applyBorder="1" applyAlignment="1">
      <alignment horizontal="center" vertical="center"/>
    </xf>
    <xf numFmtId="0" fontId="7" fillId="0" borderId="55" xfId="9" applyFont="1" applyFill="1" applyBorder="1" applyAlignment="1">
      <alignment horizontal="center" vertical="center" wrapText="1"/>
    </xf>
    <xf numFmtId="169" fontId="7" fillId="0" borderId="8" xfId="9" applyNumberFormat="1" applyFont="1" applyFill="1" applyBorder="1" applyAlignment="1">
      <alignment horizontal="center" vertical="center" wrapText="1"/>
    </xf>
    <xf numFmtId="170" fontId="7" fillId="0" borderId="34" xfId="9" applyNumberFormat="1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1" xfId="9" applyFont="1" applyFill="1" applyBorder="1" applyAlignment="1">
      <alignment horizontal="center" vertical="center" wrapText="1"/>
    </xf>
    <xf numFmtId="0" fontId="7" fillId="0" borderId="8" xfId="9" applyFont="1" applyFill="1" applyBorder="1" applyAlignment="1">
      <alignment horizontal="center" vertical="center" wrapText="1"/>
    </xf>
    <xf numFmtId="2" fontId="7" fillId="0" borderId="38" xfId="9" applyNumberFormat="1" applyFont="1" applyFill="1" applyBorder="1" applyAlignment="1">
      <alignment horizontal="center" vertical="center" wrapText="1"/>
    </xf>
    <xf numFmtId="3" fontId="7" fillId="0" borderId="20" xfId="3" applyNumberFormat="1" applyFont="1" applyFill="1" applyBorder="1" applyAlignment="1">
      <alignment horizontal="center" vertical="center"/>
    </xf>
    <xf numFmtId="0" fontId="7" fillId="0" borderId="31" xfId="3" applyNumberFormat="1" applyFont="1" applyFill="1" applyBorder="1" applyAlignment="1">
      <alignment horizontal="center" vertical="center"/>
    </xf>
    <xf numFmtId="0" fontId="17" fillId="0" borderId="0" xfId="3" applyFont="1" applyFill="1" applyAlignment="1">
      <alignment vertical="center"/>
    </xf>
    <xf numFmtId="0" fontId="17" fillId="3" borderId="0" xfId="3" applyFont="1" applyFill="1" applyAlignment="1">
      <alignment vertical="center"/>
    </xf>
    <xf numFmtId="0" fontId="17" fillId="2" borderId="0" xfId="3" applyFont="1" applyFill="1" applyAlignment="1">
      <alignment vertical="center"/>
    </xf>
    <xf numFmtId="0" fontId="13" fillId="0" borderId="87" xfId="3" applyFont="1" applyFill="1" applyBorder="1" applyAlignment="1">
      <alignment horizontal="center" vertical="center"/>
    </xf>
    <xf numFmtId="0" fontId="13" fillId="0" borderId="88" xfId="3" applyFont="1" applyFill="1" applyBorder="1" applyAlignment="1">
      <alignment horizontal="left" vertical="center" indent="1"/>
    </xf>
    <xf numFmtId="0" fontId="7" fillId="0" borderId="16" xfId="3" applyNumberFormat="1" applyFont="1" applyFill="1" applyBorder="1" applyAlignment="1">
      <alignment horizontal="center" vertical="center"/>
    </xf>
    <xf numFmtId="0" fontId="9" fillId="0" borderId="11" xfId="9" applyFont="1" applyFill="1" applyBorder="1" applyAlignment="1">
      <alignment horizontal="center" vertical="center" wrapText="1"/>
    </xf>
    <xf numFmtId="3" fontId="7" fillId="0" borderId="89" xfId="3" applyNumberFormat="1" applyFont="1" applyFill="1" applyBorder="1" applyAlignment="1">
      <alignment horizontal="center" vertical="center"/>
    </xf>
    <xf numFmtId="4" fontId="7" fillId="0" borderId="90" xfId="3" applyNumberFormat="1" applyFont="1" applyFill="1" applyBorder="1" applyAlignment="1">
      <alignment horizontal="center" vertical="center"/>
    </xf>
    <xf numFmtId="0" fontId="13" fillId="0" borderId="91" xfId="3" applyFont="1" applyFill="1" applyBorder="1" applyAlignment="1">
      <alignment horizontal="center" vertical="center"/>
    </xf>
    <xf numFmtId="49" fontId="13" fillId="0" borderId="81" xfId="3" applyNumberFormat="1" applyFont="1" applyFill="1" applyBorder="1" applyAlignment="1">
      <alignment horizontal="left" vertical="center" indent="1"/>
    </xf>
    <xf numFmtId="1" fontId="7" fillId="0" borderId="39" xfId="9" applyNumberFormat="1" applyFont="1" applyFill="1" applyBorder="1" applyAlignment="1">
      <alignment horizontal="center" vertical="center" wrapText="1"/>
    </xf>
    <xf numFmtId="3" fontId="7" fillId="0" borderId="32" xfId="3" applyNumberFormat="1" applyFont="1" applyFill="1" applyBorder="1" applyAlignment="1">
      <alignment horizontal="center" vertical="center"/>
    </xf>
    <xf numFmtId="3" fontId="7" fillId="0" borderId="84" xfId="3" applyNumberFormat="1" applyFont="1" applyFill="1" applyBorder="1" applyAlignment="1">
      <alignment horizontal="center" vertical="center"/>
    </xf>
    <xf numFmtId="3" fontId="7" fillId="0" borderId="83" xfId="3" applyNumberFormat="1" applyFont="1" applyFill="1" applyBorder="1" applyAlignment="1">
      <alignment horizontal="center" vertical="center"/>
    </xf>
    <xf numFmtId="0" fontId="13" fillId="0" borderId="92" xfId="3" applyFont="1" applyFill="1" applyBorder="1" applyAlignment="1">
      <alignment horizontal="center" vertical="center"/>
    </xf>
    <xf numFmtId="49" fontId="13" fillId="0" borderId="93" xfId="3" applyNumberFormat="1" applyFont="1" applyFill="1" applyBorder="1" applyAlignment="1">
      <alignment horizontal="left" vertical="center" indent="1"/>
    </xf>
    <xf numFmtId="0" fontId="7" fillId="0" borderId="94" xfId="9" applyFont="1" applyFill="1" applyBorder="1" applyAlignment="1">
      <alignment horizontal="center" vertical="center" wrapText="1"/>
    </xf>
    <xf numFmtId="0" fontId="7" fillId="0" borderId="41" xfId="9" applyFont="1" applyFill="1" applyBorder="1" applyAlignment="1">
      <alignment horizontal="center" vertical="center" wrapText="1"/>
    </xf>
    <xf numFmtId="3" fontId="7" fillId="0" borderId="33" xfId="3" applyNumberFormat="1" applyFont="1" applyFill="1" applyBorder="1" applyAlignment="1">
      <alignment horizontal="center" vertical="center"/>
    </xf>
    <xf numFmtId="4" fontId="7" fillId="0" borderId="97" xfId="3" applyNumberFormat="1" applyFont="1" applyFill="1" applyBorder="1" applyAlignment="1">
      <alignment horizontal="center" vertical="center"/>
    </xf>
    <xf numFmtId="3" fontId="9" fillId="0" borderId="94" xfId="3" applyNumberFormat="1" applyFont="1" applyFill="1" applyBorder="1" applyAlignment="1">
      <alignment horizontal="center" vertical="center"/>
    </xf>
    <xf numFmtId="3" fontId="7" fillId="0" borderId="98" xfId="3" applyNumberFormat="1" applyFont="1" applyFill="1" applyBorder="1" applyAlignment="1">
      <alignment horizontal="center" vertical="center"/>
    </xf>
    <xf numFmtId="3" fontId="9" fillId="0" borderId="101" xfId="3" applyNumberFormat="1" applyFont="1" applyFill="1" applyBorder="1" applyAlignment="1">
      <alignment horizontal="center" vertical="center"/>
    </xf>
    <xf numFmtId="169" fontId="9" fillId="0" borderId="23" xfId="3" applyNumberFormat="1" applyFont="1" applyFill="1" applyBorder="1" applyAlignment="1">
      <alignment horizontal="center" vertical="center"/>
    </xf>
    <xf numFmtId="170" fontId="9" fillId="0" borderId="37" xfId="3" applyNumberFormat="1" applyFont="1" applyFill="1" applyBorder="1" applyAlignment="1">
      <alignment horizontal="center" vertical="center"/>
    </xf>
    <xf numFmtId="0" fontId="9" fillId="0" borderId="22" xfId="3" applyNumberFormat="1" applyFont="1" applyFill="1" applyBorder="1" applyAlignment="1">
      <alignment horizontal="center" vertical="center"/>
    </xf>
    <xf numFmtId="3" fontId="9" fillId="0" borderId="23" xfId="3" applyNumberFormat="1" applyFont="1" applyFill="1" applyBorder="1" applyAlignment="1">
      <alignment horizontal="center" vertical="center"/>
    </xf>
    <xf numFmtId="2" fontId="9" fillId="0" borderId="102" xfId="9" applyNumberFormat="1" applyFont="1" applyFill="1" applyBorder="1" applyAlignment="1">
      <alignment horizontal="center" vertical="center" wrapText="1"/>
    </xf>
    <xf numFmtId="170" fontId="9" fillId="0" borderId="37" xfId="9" applyNumberFormat="1" applyFont="1" applyFill="1" applyBorder="1" applyAlignment="1">
      <alignment horizontal="center" vertical="center" wrapText="1"/>
    </xf>
    <xf numFmtId="0" fontId="7" fillId="0" borderId="104" xfId="9" applyFont="1" applyFill="1" applyBorder="1" applyAlignment="1">
      <alignment horizontal="center" vertical="center" wrapText="1"/>
    </xf>
    <xf numFmtId="0" fontId="7" fillId="0" borderId="104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vertical="center"/>
    </xf>
    <xf numFmtId="0" fontId="12" fillId="3" borderId="0" xfId="3" applyFont="1" applyFill="1" applyBorder="1" applyAlignment="1">
      <alignment vertical="center"/>
    </xf>
    <xf numFmtId="0" fontId="12" fillId="0" borderId="0" xfId="3" applyFont="1" applyBorder="1" applyAlignment="1">
      <alignment vertical="center"/>
    </xf>
    <xf numFmtId="0" fontId="7" fillId="0" borderId="20" xfId="9" applyFont="1" applyFill="1" applyBorder="1" applyAlignment="1">
      <alignment horizontal="center" vertical="center" wrapText="1"/>
    </xf>
    <xf numFmtId="0" fontId="7" fillId="0" borderId="20" xfId="3" applyNumberFormat="1" applyFont="1" applyFill="1" applyBorder="1" applyAlignment="1">
      <alignment horizontal="center" vertical="center"/>
    </xf>
    <xf numFmtId="0" fontId="13" fillId="0" borderId="105" xfId="3" applyFont="1" applyFill="1" applyBorder="1" applyAlignment="1">
      <alignment horizontal="left" vertical="center" indent="1"/>
    </xf>
    <xf numFmtId="1" fontId="7" fillId="0" borderId="0" xfId="9" applyNumberFormat="1" applyFont="1" applyFill="1" applyBorder="1" applyAlignment="1">
      <alignment horizontal="center" vertical="center" wrapText="1"/>
    </xf>
    <xf numFmtId="0" fontId="7" fillId="0" borderId="40" xfId="3" applyNumberFormat="1" applyFont="1" applyFill="1" applyBorder="1" applyAlignment="1">
      <alignment horizontal="center" vertical="center"/>
    </xf>
    <xf numFmtId="2" fontId="7" fillId="0" borderId="106" xfId="9" applyNumberFormat="1" applyFont="1" applyFill="1" applyBorder="1" applyAlignment="1">
      <alignment horizontal="center" vertical="center" wrapText="1"/>
    </xf>
    <xf numFmtId="1" fontId="7" fillId="0" borderId="34" xfId="9" applyNumberFormat="1" applyFont="1" applyFill="1" applyBorder="1" applyAlignment="1">
      <alignment horizontal="center" vertical="center" wrapText="1"/>
    </xf>
    <xf numFmtId="3" fontId="7" fillId="0" borderId="90" xfId="3" applyNumberFormat="1" applyFont="1" applyFill="1" applyBorder="1" applyAlignment="1">
      <alignment horizontal="center" vertical="center"/>
    </xf>
    <xf numFmtId="0" fontId="13" fillId="0" borderId="51" xfId="3" applyFont="1" applyFill="1" applyBorder="1" applyAlignment="1">
      <alignment horizontal="center" vertical="center"/>
    </xf>
    <xf numFmtId="0" fontId="13" fillId="0" borderId="73" xfId="3" quotePrefix="1" applyFont="1" applyFill="1" applyBorder="1" applyAlignment="1">
      <alignment horizontal="left" vertical="center" indent="1"/>
    </xf>
    <xf numFmtId="0" fontId="13" fillId="0" borderId="52" xfId="3" quotePrefix="1" applyFont="1" applyFill="1" applyBorder="1" applyAlignment="1">
      <alignment horizontal="left" vertical="center" indent="1"/>
    </xf>
    <xf numFmtId="171" fontId="7" fillId="0" borderId="15" xfId="9" applyNumberFormat="1" applyFont="1" applyFill="1" applyBorder="1" applyAlignment="1">
      <alignment horizontal="center" vertical="center" wrapText="1"/>
    </xf>
    <xf numFmtId="171" fontId="7" fillId="0" borderId="0" xfId="9" applyNumberFormat="1" applyFont="1" applyFill="1" applyBorder="1" applyAlignment="1">
      <alignment horizontal="center" vertical="center" wrapText="1"/>
    </xf>
    <xf numFmtId="3" fontId="7" fillId="0" borderId="0" xfId="3" applyNumberFormat="1" applyFont="1" applyFill="1" applyBorder="1" applyAlignment="1">
      <alignment horizontal="center" vertical="center"/>
    </xf>
    <xf numFmtId="4" fontId="7" fillId="0" borderId="38" xfId="3" applyNumberFormat="1" applyFont="1" applyFill="1" applyBorder="1" applyAlignment="1">
      <alignment horizontal="center" vertical="center"/>
    </xf>
    <xf numFmtId="0" fontId="13" fillId="0" borderId="107" xfId="3" applyFont="1" applyFill="1" applyBorder="1" applyAlignment="1">
      <alignment horizontal="left" vertical="center" indent="1"/>
    </xf>
    <xf numFmtId="0" fontId="7" fillId="0" borderId="16" xfId="9" applyFont="1" applyFill="1" applyBorder="1" applyAlignment="1">
      <alignment horizontal="center" vertical="center" wrapText="1"/>
    </xf>
    <xf numFmtId="2" fontId="7" fillId="0" borderId="28" xfId="9" applyNumberFormat="1" applyFont="1" applyFill="1" applyBorder="1" applyAlignment="1">
      <alignment horizontal="center" vertical="center" wrapText="1"/>
    </xf>
    <xf numFmtId="1" fontId="7" fillId="0" borderId="77" xfId="9" applyNumberFormat="1" applyFont="1" applyFill="1" applyBorder="1" applyAlignment="1">
      <alignment horizontal="center" vertical="center" wrapText="1"/>
    </xf>
    <xf numFmtId="170" fontId="7" fillId="0" borderId="29" xfId="9" applyNumberFormat="1" applyFont="1" applyFill="1" applyBorder="1" applyAlignment="1">
      <alignment horizontal="center" vertical="center" wrapText="1"/>
    </xf>
    <xf numFmtId="1" fontId="7" fillId="0" borderId="16" xfId="9" applyNumberFormat="1" applyFont="1" applyFill="1" applyBorder="1" applyAlignment="1">
      <alignment horizontal="center" vertical="center" wrapText="1"/>
    </xf>
    <xf numFmtId="1" fontId="7" fillId="0" borderId="2" xfId="9" applyNumberFormat="1" applyFont="1" applyFill="1" applyBorder="1" applyAlignment="1">
      <alignment horizontal="center" vertical="center" wrapText="1"/>
    </xf>
    <xf numFmtId="3" fontId="7" fillId="0" borderId="77" xfId="3" applyNumberFormat="1" applyFont="1" applyFill="1" applyBorder="1" applyAlignment="1">
      <alignment horizontal="center" vertical="center"/>
    </xf>
    <xf numFmtId="1" fontId="7" fillId="0" borderId="82" xfId="9" applyNumberFormat="1" applyFont="1" applyFill="1" applyBorder="1" applyAlignment="1">
      <alignment horizontal="center" vertical="center" wrapText="1"/>
    </xf>
    <xf numFmtId="170" fontId="7" fillId="0" borderId="0" xfId="9" applyNumberFormat="1" applyFont="1" applyFill="1" applyBorder="1" applyAlignment="1">
      <alignment horizontal="center" vertical="center" wrapText="1"/>
    </xf>
    <xf numFmtId="1" fontId="7" fillId="0" borderId="20" xfId="9" applyNumberFormat="1" applyFont="1" applyFill="1" applyBorder="1" applyAlignment="1">
      <alignment horizontal="center" vertical="center" wrapText="1"/>
    </xf>
    <xf numFmtId="2" fontId="7" fillId="0" borderId="0" xfId="9" applyNumberFormat="1" applyFont="1" applyFill="1" applyBorder="1" applyAlignment="1">
      <alignment horizontal="center" vertical="center" wrapText="1"/>
    </xf>
    <xf numFmtId="1" fontId="7" fillId="0" borderId="42" xfId="9" applyNumberFormat="1" applyFont="1" applyFill="1" applyBorder="1" applyAlignment="1">
      <alignment horizontal="center" vertical="center" wrapText="1"/>
    </xf>
    <xf numFmtId="1" fontId="7" fillId="0" borderId="6" xfId="9" applyNumberFormat="1" applyFont="1" applyFill="1" applyBorder="1" applyAlignment="1">
      <alignment horizontal="center" vertical="center" wrapText="1"/>
    </xf>
    <xf numFmtId="3" fontId="7" fillId="0" borderId="82" xfId="3" applyNumberFormat="1" applyFont="1" applyFill="1" applyBorder="1" applyAlignment="1">
      <alignment horizontal="center" vertical="center"/>
    </xf>
    <xf numFmtId="1" fontId="7" fillId="0" borderId="74" xfId="9" applyNumberFormat="1" applyFont="1" applyFill="1" applyBorder="1" applyAlignment="1">
      <alignment horizontal="center" vertical="center" wrapText="1"/>
    </xf>
    <xf numFmtId="1" fontId="7" fillId="0" borderId="31" xfId="9" applyNumberFormat="1" applyFont="1" applyFill="1" applyBorder="1" applyAlignment="1">
      <alignment horizontal="center" vertical="center" wrapText="1"/>
    </xf>
    <xf numFmtId="1" fontId="7" fillId="0" borderId="4" xfId="9" applyNumberFormat="1" applyFont="1" applyFill="1" applyBorder="1" applyAlignment="1">
      <alignment horizontal="center" vertical="center" wrapText="1"/>
    </xf>
    <xf numFmtId="3" fontId="7" fillId="0" borderId="74" xfId="3" applyNumberFormat="1" applyFont="1" applyFill="1" applyBorder="1" applyAlignment="1">
      <alignment horizontal="center" vertical="center"/>
    </xf>
    <xf numFmtId="0" fontId="13" fillId="0" borderId="108" xfId="3" quotePrefix="1" applyFont="1" applyFill="1" applyBorder="1" applyAlignment="1">
      <alignment horizontal="left" vertical="center" indent="1"/>
    </xf>
    <xf numFmtId="170" fontId="7" fillId="0" borderId="32" xfId="9" applyNumberFormat="1" applyFont="1" applyFill="1" applyBorder="1" applyAlignment="1">
      <alignment horizontal="center" vertical="center" wrapText="1"/>
    </xf>
    <xf numFmtId="2" fontId="7" fillId="0" borderId="32" xfId="9" applyNumberFormat="1" applyFont="1" applyFill="1" applyBorder="1" applyAlignment="1">
      <alignment horizontal="center" vertical="center" wrapText="1"/>
    </xf>
    <xf numFmtId="0" fontId="13" fillId="0" borderId="88" xfId="3" quotePrefix="1" applyFont="1" applyFill="1" applyBorder="1" applyAlignment="1">
      <alignment horizontal="left" vertical="center" indent="1"/>
    </xf>
    <xf numFmtId="0" fontId="7" fillId="0" borderId="77" xfId="3" applyFont="1" applyFill="1" applyBorder="1" applyAlignment="1">
      <alignment horizontal="center" vertical="center"/>
    </xf>
    <xf numFmtId="169" fontId="7" fillId="0" borderId="9" xfId="3" applyNumberFormat="1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2" fontId="7" fillId="0" borderId="13" xfId="3" applyNumberFormat="1" applyFont="1" applyFill="1" applyBorder="1" applyAlignment="1">
      <alignment horizontal="center" vertical="center"/>
    </xf>
    <xf numFmtId="2" fontId="7" fillId="0" borderId="5" xfId="3" applyNumberFormat="1" applyFont="1" applyFill="1" applyBorder="1" applyAlignment="1">
      <alignment horizontal="center" vertical="center"/>
    </xf>
    <xf numFmtId="0" fontId="7" fillId="0" borderId="79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170" fontId="7" fillId="0" borderId="5" xfId="3" applyNumberFormat="1" applyFont="1" applyFill="1" applyBorder="1" applyAlignment="1">
      <alignment horizontal="center" vertical="center"/>
    </xf>
    <xf numFmtId="0" fontId="7" fillId="0" borderId="78" xfId="3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1" fontId="7" fillId="0" borderId="28" xfId="9" applyNumberFormat="1" applyFont="1" applyFill="1" applyBorder="1" applyAlignment="1">
      <alignment horizontal="center" vertical="center" wrapText="1"/>
    </xf>
    <xf numFmtId="3" fontId="7" fillId="0" borderId="28" xfId="3" applyNumberFormat="1" applyFont="1" applyFill="1" applyBorder="1" applyAlignment="1">
      <alignment horizontal="center" vertical="center"/>
    </xf>
    <xf numFmtId="0" fontId="12" fillId="2" borderId="0" xfId="3" applyFont="1" applyFill="1" applyAlignment="1">
      <alignment vertical="center"/>
    </xf>
    <xf numFmtId="0" fontId="13" fillId="0" borderId="108" xfId="3" applyFont="1" applyFill="1" applyBorder="1" applyAlignment="1">
      <alignment horizontal="left" vertical="center" indent="1"/>
    </xf>
    <xf numFmtId="0" fontId="21" fillId="0" borderId="81" xfId="3" quotePrefix="1" applyFont="1" applyFill="1" applyBorder="1" applyAlignment="1">
      <alignment horizontal="left" vertical="center" wrapText="1" indent="1"/>
    </xf>
    <xf numFmtId="0" fontId="7" fillId="0" borderId="55" xfId="3" applyFont="1" applyFill="1" applyBorder="1" applyAlignment="1">
      <alignment horizontal="center" vertical="center"/>
    </xf>
    <xf numFmtId="169" fontId="7" fillId="0" borderId="8" xfId="3" applyNumberFormat="1" applyFont="1" applyFill="1" applyBorder="1" applyAlignment="1">
      <alignment horizontal="center" vertical="center"/>
    </xf>
    <xf numFmtId="170" fontId="7" fillId="0" borderId="34" xfId="3" applyNumberFormat="1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2" fontId="7" fillId="0" borderId="14" xfId="3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2" fontId="7" fillId="0" borderId="34" xfId="3" applyNumberFormat="1" applyFont="1" applyFill="1" applyBorder="1" applyAlignment="1">
      <alignment horizontal="center" vertical="center"/>
    </xf>
    <xf numFmtId="2" fontId="7" fillId="0" borderId="38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90" xfId="3" applyFont="1" applyFill="1" applyBorder="1" applyAlignment="1">
      <alignment vertical="center"/>
    </xf>
    <xf numFmtId="0" fontId="13" fillId="0" borderId="6" xfId="3" applyFont="1" applyFill="1" applyBorder="1" applyAlignment="1">
      <alignment horizontal="left" vertical="center" indent="1"/>
    </xf>
    <xf numFmtId="0" fontId="7" fillId="0" borderId="82" xfId="3" applyFont="1" applyFill="1" applyBorder="1" applyAlignment="1">
      <alignment horizontal="center" vertical="center"/>
    </xf>
    <xf numFmtId="169" fontId="7" fillId="0" borderId="7" xfId="3" applyNumberFormat="1" applyFont="1" applyFill="1" applyBorder="1" applyAlignment="1">
      <alignment horizontal="center" vertical="center"/>
    </xf>
    <xf numFmtId="170" fontId="7" fillId="0" borderId="27" xfId="3" applyNumberFormat="1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left" vertical="center" indent="1"/>
    </xf>
    <xf numFmtId="170" fontId="7" fillId="0" borderId="13" xfId="9" applyNumberFormat="1" applyFont="1" applyFill="1" applyBorder="1" applyAlignment="1">
      <alignment horizontal="center" vertical="center" wrapText="1"/>
    </xf>
    <xf numFmtId="2" fontId="7" fillId="0" borderId="13" xfId="9" applyNumberFormat="1" applyFont="1" applyFill="1" applyBorder="1" applyAlignment="1">
      <alignment horizontal="center" vertical="center" wrapText="1"/>
    </xf>
    <xf numFmtId="4" fontId="7" fillId="0" borderId="107" xfId="3" applyNumberFormat="1" applyFont="1" applyFill="1" applyBorder="1" applyAlignment="1">
      <alignment horizontal="center" vertical="center"/>
    </xf>
    <xf numFmtId="0" fontId="13" fillId="0" borderId="109" xfId="3" applyFont="1" applyFill="1" applyBorder="1" applyAlignment="1">
      <alignment horizontal="left" vertical="center" indent="1"/>
    </xf>
    <xf numFmtId="2" fontId="7" fillId="0" borderId="18" xfId="9" applyNumberFormat="1" applyFont="1" applyFill="1" applyBorder="1" applyAlignment="1">
      <alignment horizontal="center" vertical="center" wrapText="1"/>
    </xf>
    <xf numFmtId="2" fontId="9" fillId="0" borderId="24" xfId="3" applyNumberFormat="1" applyFont="1" applyFill="1" applyBorder="1" applyAlignment="1">
      <alignment horizontal="center" vertical="center"/>
    </xf>
    <xf numFmtId="3" fontId="9" fillId="0" borderId="25" xfId="3" applyNumberFormat="1" applyFont="1" applyFill="1" applyBorder="1" applyAlignment="1">
      <alignment horizontal="center" vertical="center"/>
    </xf>
    <xf numFmtId="2" fontId="9" fillId="0" borderId="24" xfId="9" applyNumberFormat="1" applyFont="1" applyFill="1" applyBorder="1" applyAlignment="1">
      <alignment horizontal="center" vertical="center" wrapText="1"/>
    </xf>
    <xf numFmtId="0" fontId="9" fillId="0" borderId="25" xfId="3" applyNumberFormat="1" applyFont="1" applyFill="1" applyBorder="1" applyAlignment="1">
      <alignment horizontal="center" vertical="center"/>
    </xf>
    <xf numFmtId="170" fontId="9" fillId="0" borderId="24" xfId="9" applyNumberFormat="1" applyFont="1" applyFill="1" applyBorder="1" applyAlignment="1">
      <alignment horizontal="center" vertical="center" wrapText="1"/>
    </xf>
    <xf numFmtId="3" fontId="9" fillId="0" borderId="112" xfId="3" applyNumberFormat="1" applyFont="1" applyFill="1" applyBorder="1" applyAlignment="1">
      <alignment horizontal="center" vertical="center"/>
    </xf>
    <xf numFmtId="169" fontId="9" fillId="0" borderId="113" xfId="3" applyNumberFormat="1" applyFont="1" applyFill="1" applyBorder="1" applyAlignment="1">
      <alignment horizontal="center" vertical="center"/>
    </xf>
    <xf numFmtId="3" fontId="9" fillId="0" borderId="65" xfId="3" applyNumberFormat="1" applyFont="1" applyFill="1" applyBorder="1" applyAlignment="1">
      <alignment horizontal="center" vertical="center"/>
    </xf>
    <xf numFmtId="3" fontId="9" fillId="0" borderId="113" xfId="3" applyNumberFormat="1" applyFont="1" applyFill="1" applyBorder="1" applyAlignment="1">
      <alignment horizontal="center" vertical="center"/>
    </xf>
    <xf numFmtId="2" fontId="9" fillId="0" borderId="62" xfId="9" applyNumberFormat="1" applyFont="1" applyFill="1" applyBorder="1" applyAlignment="1">
      <alignment horizontal="center" vertical="center" wrapText="1"/>
    </xf>
    <xf numFmtId="2" fontId="9" fillId="0" borderId="66" xfId="9" applyNumberFormat="1" applyFont="1" applyFill="1" applyBorder="1" applyAlignment="1">
      <alignment horizontal="center" vertical="center" wrapText="1"/>
    </xf>
    <xf numFmtId="170" fontId="9" fillId="0" borderId="62" xfId="9" applyNumberFormat="1" applyFont="1" applyFill="1" applyBorder="1" applyAlignment="1">
      <alignment horizontal="center" vertical="center" wrapText="1"/>
    </xf>
    <xf numFmtId="3" fontId="9" fillId="0" borderId="114" xfId="3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left" vertical="center"/>
    </xf>
    <xf numFmtId="0" fontId="9" fillId="0" borderId="0" xfId="10" applyFont="1" applyFill="1" applyBorder="1" applyAlignment="1">
      <alignment horizontal="center" vertical="center"/>
    </xf>
    <xf numFmtId="3" fontId="9" fillId="0" borderId="0" xfId="11" applyNumberFormat="1" applyFont="1" applyFill="1" applyBorder="1" applyAlignment="1">
      <alignment horizontal="center" vertical="center" shrinkToFit="1"/>
    </xf>
    <xf numFmtId="169" fontId="9" fillId="0" borderId="0" xfId="11" applyNumberFormat="1" applyFont="1" applyFill="1" applyBorder="1" applyAlignment="1">
      <alignment horizontal="center" vertical="center" shrinkToFit="1"/>
    </xf>
    <xf numFmtId="170" fontId="9" fillId="0" borderId="115" xfId="3" applyNumberFormat="1" applyFont="1" applyFill="1" applyBorder="1" applyAlignment="1">
      <alignment horizontal="center" vertical="center"/>
    </xf>
    <xf numFmtId="3" fontId="9" fillId="0" borderId="115" xfId="3" applyNumberFormat="1" applyFont="1" applyFill="1" applyBorder="1" applyAlignment="1">
      <alignment horizontal="center" vertical="center"/>
    </xf>
    <xf numFmtId="2" fontId="9" fillId="0" borderId="115" xfId="3" applyNumberFormat="1" applyFont="1" applyFill="1" applyBorder="1" applyAlignment="1">
      <alignment horizontal="center" vertical="center"/>
    </xf>
    <xf numFmtId="0" fontId="9" fillId="0" borderId="115" xfId="3" applyNumberFormat="1" applyFont="1" applyFill="1" applyBorder="1" applyAlignment="1">
      <alignment horizontal="center" vertical="center"/>
    </xf>
    <xf numFmtId="3" fontId="9" fillId="0" borderId="0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center" vertical="center"/>
    </xf>
    <xf numFmtId="2" fontId="12" fillId="0" borderId="0" xfId="3" applyNumberFormat="1" applyFont="1" applyFill="1" applyAlignment="1">
      <alignment vertical="center"/>
    </xf>
    <xf numFmtId="0" fontId="9" fillId="0" borderId="0" xfId="10" applyFont="1" applyBorder="1" applyAlignment="1">
      <alignment horizontal="left" vertical="center"/>
    </xf>
    <xf numFmtId="0" fontId="7" fillId="0" borderId="0" xfId="10" applyFont="1" applyBorder="1" applyAlignment="1">
      <alignment horizontal="left" vertical="center"/>
    </xf>
    <xf numFmtId="3" fontId="9" fillId="0" borderId="0" xfId="11" applyNumberFormat="1" applyFont="1" applyBorder="1" applyAlignment="1">
      <alignment horizontal="center" vertical="center" shrinkToFit="1"/>
    </xf>
    <xf numFmtId="169" fontId="9" fillId="0" borderId="0" xfId="11" applyNumberFormat="1" applyFont="1" applyBorder="1" applyAlignment="1">
      <alignment horizontal="center" vertical="center" shrinkToFit="1"/>
    </xf>
    <xf numFmtId="170" fontId="9" fillId="0" borderId="0" xfId="11" applyNumberFormat="1" applyFont="1" applyBorder="1" applyAlignment="1">
      <alignment horizontal="center" vertical="center" shrinkToFit="1"/>
    </xf>
    <xf numFmtId="0" fontId="7" fillId="0" borderId="0" xfId="11" applyFont="1" applyAlignment="1">
      <alignment vertical="center" shrinkToFit="1"/>
    </xf>
    <xf numFmtId="0" fontId="7" fillId="0" borderId="0" xfId="11" applyFont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/>
    </xf>
    <xf numFmtId="0" fontId="7" fillId="0" borderId="0" xfId="11" applyFont="1" applyBorder="1" applyAlignment="1">
      <alignment vertical="center" shrinkToFit="1"/>
    </xf>
    <xf numFmtId="170" fontId="7" fillId="0" borderId="0" xfId="11" applyNumberFormat="1" applyFont="1" applyAlignment="1">
      <alignment vertical="center" shrinkToFit="1"/>
    </xf>
    <xf numFmtId="170" fontId="7" fillId="0" borderId="0" xfId="11" applyNumberFormat="1" applyFont="1" applyAlignment="1">
      <alignment horizontal="center" vertical="center" shrinkToFit="1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left" vertical="center" indent="2"/>
    </xf>
    <xf numFmtId="0" fontId="7" fillId="0" borderId="0" xfId="3" applyFont="1" applyAlignment="1">
      <alignment vertical="center"/>
    </xf>
    <xf numFmtId="169" fontId="7" fillId="0" borderId="0" xfId="4" applyNumberFormat="1" applyFont="1" applyFill="1" applyAlignment="1">
      <alignment vertical="center"/>
    </xf>
    <xf numFmtId="17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7" fillId="0" borderId="0" xfId="4" applyFont="1"/>
    <xf numFmtId="0" fontId="9" fillId="0" borderId="0" xfId="10" applyFont="1" applyAlignment="1">
      <alignment horizontal="left" vertical="center" indent="1"/>
    </xf>
    <xf numFmtId="0" fontId="7" fillId="0" borderId="0" xfId="10" applyFont="1"/>
    <xf numFmtId="170" fontId="9" fillId="0" borderId="0" xfId="3" applyNumberFormat="1" applyFont="1" applyAlignment="1">
      <alignment vertical="center"/>
    </xf>
    <xf numFmtId="170" fontId="9" fillId="0" borderId="0" xfId="3" applyNumberFormat="1" applyFont="1" applyAlignment="1">
      <alignment horizontal="center" vertical="center"/>
    </xf>
    <xf numFmtId="0" fontId="22" fillId="0" borderId="0" xfId="11" applyFont="1" applyFill="1" applyAlignment="1">
      <alignment vertical="center" shrinkToFit="1"/>
    </xf>
    <xf numFmtId="0" fontId="22" fillId="3" borderId="0" xfId="11" applyFont="1" applyFill="1" applyAlignment="1">
      <alignment vertical="center" shrinkToFit="1"/>
    </xf>
    <xf numFmtId="0" fontId="22" fillId="0" borderId="0" xfId="11" applyFont="1" applyAlignment="1">
      <alignment vertical="center" shrinkToFit="1"/>
    </xf>
    <xf numFmtId="0" fontId="17" fillId="0" borderId="0" xfId="3" applyFont="1" applyAlignment="1">
      <alignment vertical="center"/>
    </xf>
    <xf numFmtId="170" fontId="7" fillId="0" borderId="0" xfId="0" applyNumberFormat="1" applyFont="1"/>
    <xf numFmtId="168" fontId="7" fillId="0" borderId="0" xfId="0" applyNumberFormat="1" applyFont="1" applyAlignment="1">
      <alignment horizontal="left" vertical="center"/>
    </xf>
    <xf numFmtId="170" fontId="7" fillId="0" borderId="0" xfId="3" applyNumberFormat="1" applyFont="1" applyAlignment="1">
      <alignment vertical="center"/>
    </xf>
    <xf numFmtId="170" fontId="7" fillId="0" borderId="0" xfId="3" applyNumberFormat="1" applyFont="1" applyAlignment="1">
      <alignment horizontal="center" vertical="center"/>
    </xf>
    <xf numFmtId="0" fontId="12" fillId="0" borderId="0" xfId="0" applyFont="1" applyFill="1"/>
    <xf numFmtId="0" fontId="12" fillId="3" borderId="0" xfId="0" applyFont="1" applyFill="1"/>
    <xf numFmtId="0" fontId="12" fillId="0" borderId="0" xfId="0" applyFont="1"/>
    <xf numFmtId="169" fontId="12" fillId="0" borderId="0" xfId="3" applyNumberFormat="1" applyFont="1"/>
    <xf numFmtId="170" fontId="12" fillId="0" borderId="0" xfId="3" applyNumberFormat="1" applyFont="1"/>
    <xf numFmtId="0" fontId="12" fillId="0" borderId="0" xfId="3" applyNumberFormat="1" applyFont="1"/>
    <xf numFmtId="2" fontId="12" fillId="0" borderId="0" xfId="3" applyNumberFormat="1" applyFont="1"/>
    <xf numFmtId="2" fontId="12" fillId="0" borderId="0" xfId="3" applyNumberFormat="1" applyFont="1" applyAlignment="1">
      <alignment horizontal="center"/>
    </xf>
    <xf numFmtId="0" fontId="12" fillId="0" borderId="0" xfId="3" applyNumberFormat="1" applyFont="1" applyAlignment="1">
      <alignment horizontal="center"/>
    </xf>
    <xf numFmtId="170" fontId="12" fillId="0" borderId="0" xfId="3" applyNumberFormat="1" applyFont="1" applyAlignment="1">
      <alignment horizontal="center"/>
    </xf>
    <xf numFmtId="1" fontId="7" fillId="0" borderId="55" xfId="9" applyNumberFormat="1" applyFont="1" applyFill="1" applyBorder="1" applyAlignment="1">
      <alignment horizontal="center" vertical="center" wrapText="1"/>
    </xf>
    <xf numFmtId="3" fontId="7" fillId="0" borderId="55" xfId="3" applyNumberFormat="1" applyFont="1" applyFill="1" applyBorder="1" applyAlignment="1">
      <alignment horizontal="center" vertical="center"/>
    </xf>
    <xf numFmtId="49" fontId="13" fillId="0" borderId="88" xfId="3" applyNumberFormat="1" applyFont="1" applyFill="1" applyBorder="1" applyAlignment="1">
      <alignment horizontal="left" vertical="center" indent="1"/>
    </xf>
    <xf numFmtId="3" fontId="7" fillId="0" borderId="2" xfId="3" applyNumberFormat="1" applyFont="1" applyFill="1" applyBorder="1" applyAlignment="1">
      <alignment horizontal="center" vertical="center"/>
    </xf>
    <xf numFmtId="2" fontId="9" fillId="0" borderId="100" xfId="9" applyNumberFormat="1" applyFont="1" applyFill="1" applyBorder="1" applyAlignment="1">
      <alignment horizontal="center" vertical="center" wrapText="1"/>
    </xf>
    <xf numFmtId="3" fontId="9" fillId="0" borderId="119" xfId="3" applyNumberFormat="1" applyFont="1" applyFill="1" applyBorder="1" applyAlignment="1">
      <alignment horizontal="center" vertical="center"/>
    </xf>
    <xf numFmtId="170" fontId="9" fillId="0" borderId="120" xfId="9" applyNumberFormat="1" applyFont="1" applyFill="1" applyBorder="1" applyAlignment="1">
      <alignment horizontal="center" vertical="center" wrapText="1"/>
    </xf>
    <xf numFmtId="2" fontId="9" fillId="0" borderId="120" xfId="9" applyNumberFormat="1" applyFont="1" applyFill="1" applyBorder="1" applyAlignment="1">
      <alignment horizontal="center" vertical="center" wrapText="1"/>
    </xf>
    <xf numFmtId="2" fontId="9" fillId="0" borderId="120" xfId="3" applyNumberFormat="1" applyFont="1" applyFill="1" applyBorder="1" applyAlignment="1">
      <alignment horizontal="center" vertical="center"/>
    </xf>
    <xf numFmtId="1" fontId="7" fillId="0" borderId="9" xfId="3" applyNumberFormat="1" applyFont="1" applyFill="1" applyBorder="1" applyAlignment="1">
      <alignment horizontal="center" vertical="center"/>
    </xf>
    <xf numFmtId="1" fontId="9" fillId="0" borderId="119" xfId="3" applyNumberFormat="1" applyFont="1" applyFill="1" applyBorder="1" applyAlignment="1">
      <alignment horizontal="center" vertical="center"/>
    </xf>
    <xf numFmtId="1" fontId="7" fillId="0" borderId="7" xfId="3" applyNumberFormat="1" applyFont="1" applyFill="1" applyBorder="1" applyAlignment="1">
      <alignment horizontal="center" vertical="center"/>
    </xf>
    <xf numFmtId="1" fontId="9" fillId="0" borderId="23" xfId="3" applyNumberFormat="1" applyFont="1" applyFill="1" applyBorder="1" applyAlignment="1">
      <alignment horizontal="center" vertical="center"/>
    </xf>
    <xf numFmtId="1" fontId="9" fillId="0" borderId="113" xfId="3" applyNumberFormat="1" applyFont="1" applyFill="1" applyBorder="1" applyAlignment="1">
      <alignment horizontal="center" vertical="center"/>
    </xf>
    <xf numFmtId="0" fontId="12" fillId="3" borderId="20" xfId="3" applyFont="1" applyFill="1" applyBorder="1" applyAlignment="1">
      <alignment vertical="center"/>
    </xf>
    <xf numFmtId="1" fontId="7" fillId="0" borderId="95" xfId="9" applyNumberFormat="1" applyFont="1" applyFill="1" applyBorder="1" applyAlignment="1">
      <alignment horizontal="center" vertical="center" wrapText="1"/>
    </xf>
    <xf numFmtId="1" fontId="7" fillId="0" borderId="13" xfId="9" applyNumberFormat="1" applyFont="1" applyFill="1" applyBorder="1" applyAlignment="1">
      <alignment horizontal="center" vertical="center" wrapText="1"/>
    </xf>
    <xf numFmtId="169" fontId="7" fillId="0" borderId="107" xfId="9" applyNumberFormat="1" applyFont="1" applyFill="1" applyBorder="1" applyAlignment="1">
      <alignment horizontal="center" vertical="center" wrapText="1"/>
    </xf>
    <xf numFmtId="1" fontId="7" fillId="0" borderId="90" xfId="9" applyNumberFormat="1" applyFont="1" applyFill="1" applyBorder="1" applyAlignment="1">
      <alignment horizontal="center" vertical="center" wrapText="1"/>
    </xf>
    <xf numFmtId="3" fontId="7" fillId="0" borderId="97" xfId="3" applyNumberFormat="1" applyFont="1" applyFill="1" applyBorder="1" applyAlignment="1">
      <alignment horizontal="center" vertical="center"/>
    </xf>
    <xf numFmtId="2" fontId="7" fillId="0" borderId="79" xfId="3" applyNumberFormat="1" applyFont="1" applyFill="1" applyBorder="1" applyAlignment="1">
      <alignment horizontal="center" vertical="center"/>
    </xf>
    <xf numFmtId="4" fontId="7" fillId="0" borderId="96" xfId="3" applyNumberFormat="1" applyFont="1" applyFill="1" applyBorder="1" applyAlignment="1">
      <alignment horizontal="center" vertical="center"/>
    </xf>
    <xf numFmtId="172" fontId="9" fillId="0" borderId="120" xfId="3" applyNumberFormat="1" applyFont="1" applyFill="1" applyBorder="1" applyAlignment="1">
      <alignment horizontal="center" vertical="center"/>
    </xf>
    <xf numFmtId="173" fontId="7" fillId="0" borderId="4" xfId="9" applyNumberFormat="1" applyFont="1" applyFill="1" applyBorder="1" applyAlignment="1">
      <alignment horizontal="center" vertical="center" wrapText="1"/>
    </xf>
    <xf numFmtId="173" fontId="7" fillId="0" borderId="35" xfId="9" applyNumberFormat="1" applyFont="1" applyFill="1" applyBorder="1" applyAlignment="1">
      <alignment horizontal="center" vertical="center" wrapText="1"/>
    </xf>
    <xf numFmtId="173" fontId="7" fillId="0" borderId="31" xfId="3" applyNumberFormat="1" applyFont="1" applyFill="1" applyBorder="1" applyAlignment="1">
      <alignment horizontal="center" vertical="center" wrapText="1"/>
    </xf>
    <xf numFmtId="173" fontId="7" fillId="0" borderId="75" xfId="3" applyNumberFormat="1" applyFont="1" applyFill="1" applyBorder="1" applyAlignment="1">
      <alignment horizontal="center" vertical="center"/>
    </xf>
    <xf numFmtId="173" fontId="7" fillId="0" borderId="76" xfId="3" applyNumberFormat="1" applyFont="1" applyFill="1" applyBorder="1" applyAlignment="1">
      <alignment horizontal="center" vertical="center"/>
    </xf>
    <xf numFmtId="173" fontId="7" fillId="0" borderId="6" xfId="9" applyNumberFormat="1" applyFont="1" applyFill="1" applyBorder="1" applyAlignment="1">
      <alignment horizontal="center" vertical="center" wrapText="1"/>
    </xf>
    <xf numFmtId="173" fontId="7" fillId="0" borderId="39" xfId="9" applyNumberFormat="1" applyFont="1" applyFill="1" applyBorder="1" applyAlignment="1">
      <alignment horizontal="center" vertical="center" wrapText="1"/>
    </xf>
    <xf numFmtId="173" fontId="7" fillId="0" borderId="20" xfId="3" applyNumberFormat="1" applyFont="1" applyFill="1" applyBorder="1" applyAlignment="1">
      <alignment horizontal="center" vertical="center" wrapText="1"/>
    </xf>
    <xf numFmtId="173" fontId="7" fillId="0" borderId="85" xfId="3" applyNumberFormat="1" applyFont="1" applyFill="1" applyBorder="1" applyAlignment="1">
      <alignment horizontal="center" vertical="center"/>
    </xf>
    <xf numFmtId="173" fontId="7" fillId="0" borderId="83" xfId="3" applyNumberFormat="1" applyFont="1" applyFill="1" applyBorder="1" applyAlignment="1">
      <alignment horizontal="center" vertical="center"/>
    </xf>
    <xf numFmtId="169" fontId="7" fillId="0" borderId="75" xfId="9" applyNumberFormat="1" applyFont="1" applyFill="1" applyBorder="1" applyAlignment="1">
      <alignment horizontal="center" vertical="center" wrapText="1"/>
    </xf>
    <xf numFmtId="173" fontId="7" fillId="0" borderId="15" xfId="3" applyNumberFormat="1" applyFont="1" applyFill="1" applyBorder="1" applyAlignment="1">
      <alignment horizontal="center" vertical="center" wrapText="1"/>
    </xf>
    <xf numFmtId="173" fontId="7" fillId="0" borderId="34" xfId="9" applyNumberFormat="1" applyFont="1" applyFill="1" applyBorder="1" applyAlignment="1">
      <alignment horizontal="center" vertical="center" wrapText="1"/>
    </xf>
    <xf numFmtId="173" fontId="7" fillId="0" borderId="25" xfId="3" applyNumberFormat="1" applyFont="1" applyFill="1" applyBorder="1" applyAlignment="1">
      <alignment horizontal="center" vertical="center" wrapText="1"/>
    </xf>
    <xf numFmtId="173" fontId="7" fillId="0" borderId="37" xfId="9" applyNumberFormat="1" applyFont="1" applyFill="1" applyBorder="1" applyAlignment="1">
      <alignment horizontal="center" vertical="center" wrapText="1"/>
    </xf>
    <xf numFmtId="173" fontId="7" fillId="0" borderId="78" xfId="3" applyNumberFormat="1" applyFont="1" applyFill="1" applyBorder="1" applyAlignment="1">
      <alignment horizontal="center" vertical="center"/>
    </xf>
    <xf numFmtId="173" fontId="7" fillId="0" borderId="79" xfId="3" applyNumberFormat="1" applyFont="1" applyFill="1" applyBorder="1" applyAlignment="1">
      <alignment horizontal="center" vertical="center"/>
    </xf>
    <xf numFmtId="173" fontId="7" fillId="0" borderId="83" xfId="9" applyNumberFormat="1" applyFont="1" applyFill="1" applyBorder="1" applyAlignment="1">
      <alignment horizontal="center" vertical="center" wrapText="1"/>
    </xf>
    <xf numFmtId="173" fontId="7" fillId="0" borderId="0" xfId="9" applyNumberFormat="1" applyFont="1" applyFill="1" applyBorder="1" applyAlignment="1">
      <alignment horizontal="center" vertical="center" wrapText="1"/>
    </xf>
    <xf numFmtId="173" fontId="7" fillId="0" borderId="90" xfId="9" applyNumberFormat="1" applyFont="1" applyFill="1" applyBorder="1" applyAlignment="1">
      <alignment horizontal="center" vertical="center" wrapText="1"/>
    </xf>
    <xf numFmtId="173" fontId="7" fillId="0" borderId="1" xfId="9" applyNumberFormat="1" applyFont="1" applyFill="1" applyBorder="1" applyAlignment="1">
      <alignment horizontal="center" vertical="center" wrapText="1"/>
    </xf>
    <xf numFmtId="173" fontId="7" fillId="0" borderId="30" xfId="9" applyNumberFormat="1" applyFont="1" applyFill="1" applyBorder="1" applyAlignment="1">
      <alignment horizontal="center" vertical="center" wrapText="1"/>
    </xf>
    <xf numFmtId="173" fontId="7" fillId="0" borderId="4" xfId="3" applyNumberFormat="1" applyFont="1" applyFill="1" applyBorder="1" applyAlignment="1">
      <alignment horizontal="center" vertical="center"/>
    </xf>
    <xf numFmtId="173" fontId="7" fillId="0" borderId="44" xfId="9" applyNumberFormat="1" applyFont="1" applyFill="1" applyBorder="1" applyAlignment="1">
      <alignment horizontal="center" vertical="center" wrapText="1"/>
    </xf>
    <xf numFmtId="173" fontId="7" fillId="0" borderId="76" xfId="9" applyNumberFormat="1" applyFont="1" applyFill="1" applyBorder="1" applyAlignment="1">
      <alignment horizontal="center" vertical="center" wrapText="1"/>
    </xf>
    <xf numFmtId="173" fontId="7" fillId="0" borderId="9" xfId="9" applyNumberFormat="1" applyFont="1" applyFill="1" applyBorder="1" applyAlignment="1">
      <alignment horizontal="center" vertical="center" wrapText="1"/>
    </xf>
    <xf numFmtId="173" fontId="7" fillId="0" borderId="5" xfId="9" applyNumberFormat="1" applyFont="1" applyFill="1" applyBorder="1" applyAlignment="1">
      <alignment horizontal="center" vertical="center" wrapText="1"/>
    </xf>
    <xf numFmtId="173" fontId="7" fillId="0" borderId="2" xfId="9" applyNumberFormat="1" applyFont="1" applyFill="1" applyBorder="1" applyAlignment="1">
      <alignment horizontal="center" vertical="center" wrapText="1"/>
    </xf>
    <xf numFmtId="173" fontId="7" fillId="0" borderId="2" xfId="3" applyNumberFormat="1" applyFont="1" applyFill="1" applyBorder="1" applyAlignment="1">
      <alignment horizontal="center" vertical="center"/>
    </xf>
    <xf numFmtId="173" fontId="7" fillId="0" borderId="45" xfId="9" applyNumberFormat="1" applyFont="1" applyFill="1" applyBorder="1" applyAlignment="1">
      <alignment horizontal="center" vertical="center" wrapText="1"/>
    </xf>
    <xf numFmtId="173" fontId="7" fillId="0" borderId="79" xfId="9" applyNumberFormat="1" applyFont="1" applyFill="1" applyBorder="1" applyAlignment="1">
      <alignment horizontal="center" vertical="center" wrapText="1"/>
    </xf>
    <xf numFmtId="173" fontId="7" fillId="0" borderId="8" xfId="9" applyNumberFormat="1" applyFont="1" applyFill="1" applyBorder="1" applyAlignment="1">
      <alignment horizontal="center" vertical="center" wrapText="1"/>
    </xf>
    <xf numFmtId="173" fontId="7" fillId="0" borderId="7" xfId="9" applyNumberFormat="1" applyFont="1" applyFill="1" applyBorder="1" applyAlignment="1">
      <alignment horizontal="center" vertical="center" wrapText="1"/>
    </xf>
    <xf numFmtId="173" fontId="7" fillId="0" borderId="21" xfId="9" applyNumberFormat="1" applyFont="1" applyFill="1" applyBorder="1" applyAlignment="1">
      <alignment horizontal="center" vertical="center" wrapText="1"/>
    </xf>
    <xf numFmtId="173" fontId="7" fillId="0" borderId="95" xfId="9" applyNumberFormat="1" applyFont="1" applyFill="1" applyBorder="1" applyAlignment="1">
      <alignment horizontal="center" vertical="center" wrapText="1"/>
    </xf>
    <xf numFmtId="173" fontId="9" fillId="0" borderId="23" xfId="3" applyNumberFormat="1" applyFont="1" applyFill="1" applyBorder="1" applyAlignment="1">
      <alignment horizontal="center" vertical="center"/>
    </xf>
    <xf numFmtId="173" fontId="9" fillId="0" borderId="37" xfId="9" applyNumberFormat="1" applyFont="1" applyFill="1" applyBorder="1" applyAlignment="1">
      <alignment horizontal="center" vertical="center" wrapText="1"/>
    </xf>
    <xf numFmtId="173" fontId="7" fillId="0" borderId="1" xfId="3" applyNumberFormat="1" applyFont="1" applyFill="1" applyBorder="1" applyAlignment="1">
      <alignment horizontal="center" vertical="center"/>
    </xf>
    <xf numFmtId="173" fontId="7" fillId="0" borderId="38" xfId="9" applyNumberFormat="1" applyFont="1" applyFill="1" applyBorder="1" applyAlignment="1">
      <alignment horizontal="center" vertical="center" wrapText="1"/>
    </xf>
    <xf numFmtId="173" fontId="7" fillId="0" borderId="41" xfId="3" applyNumberFormat="1" applyFont="1" applyFill="1" applyBorder="1" applyAlignment="1">
      <alignment horizontal="center" vertical="center"/>
    </xf>
    <xf numFmtId="173" fontId="7" fillId="0" borderId="10" xfId="9" applyNumberFormat="1" applyFont="1" applyFill="1" applyBorder="1" applyAlignment="1">
      <alignment horizontal="center" vertical="center" wrapText="1"/>
    </xf>
    <xf numFmtId="173" fontId="7" fillId="0" borderId="30" xfId="3" applyNumberFormat="1" applyFont="1" applyFill="1" applyBorder="1" applyAlignment="1">
      <alignment horizontal="center" vertical="center"/>
    </xf>
    <xf numFmtId="173" fontId="7" fillId="0" borderId="9" xfId="3" applyNumberFormat="1" applyFont="1" applyFill="1" applyBorder="1" applyAlignment="1">
      <alignment horizontal="center" vertical="center"/>
    </xf>
    <xf numFmtId="173" fontId="7" fillId="0" borderId="16" xfId="3" applyNumberFormat="1" applyFont="1" applyFill="1" applyBorder="1" applyAlignment="1">
      <alignment horizontal="center" vertical="center"/>
    </xf>
    <xf numFmtId="173" fontId="7" fillId="0" borderId="7" xfId="3" applyNumberFormat="1" applyFont="1" applyFill="1" applyBorder="1" applyAlignment="1">
      <alignment horizontal="center" vertical="center"/>
    </xf>
    <xf numFmtId="173" fontId="7" fillId="0" borderId="8" xfId="3" applyNumberFormat="1" applyFont="1" applyFill="1" applyBorder="1" applyAlignment="1">
      <alignment horizontal="center" vertical="center"/>
    </xf>
    <xf numFmtId="173" fontId="7" fillId="0" borderId="21" xfId="3" applyNumberFormat="1" applyFont="1" applyFill="1" applyBorder="1" applyAlignment="1">
      <alignment horizontal="center" vertical="center"/>
    </xf>
    <xf numFmtId="173" fontId="9" fillId="0" borderId="103" xfId="3" applyNumberFormat="1" applyFont="1" applyFill="1" applyBorder="1" applyAlignment="1">
      <alignment horizontal="center" vertical="center"/>
    </xf>
    <xf numFmtId="173" fontId="7" fillId="0" borderId="17" xfId="3" applyNumberFormat="1" applyFont="1" applyFill="1" applyBorder="1" applyAlignment="1">
      <alignment horizontal="center" vertical="center"/>
    </xf>
    <xf numFmtId="173" fontId="7" fillId="0" borderId="31" xfId="3" applyNumberFormat="1" applyFont="1" applyFill="1" applyBorder="1" applyAlignment="1">
      <alignment horizontal="center" vertical="center"/>
    </xf>
    <xf numFmtId="173" fontId="7" fillId="0" borderId="104" xfId="9" applyNumberFormat="1" applyFont="1" applyFill="1" applyBorder="1" applyAlignment="1">
      <alignment horizontal="center" vertical="center" wrapText="1"/>
    </xf>
    <xf numFmtId="173" fontId="7" fillId="0" borderId="29" xfId="9" applyNumberFormat="1" applyFont="1" applyFill="1" applyBorder="1" applyAlignment="1">
      <alignment horizontal="center" vertical="center" wrapText="1"/>
    </xf>
    <xf numFmtId="173" fontId="7" fillId="0" borderId="104" xfId="3" applyNumberFormat="1" applyFont="1" applyFill="1" applyBorder="1" applyAlignment="1">
      <alignment horizontal="center" vertical="center"/>
    </xf>
    <xf numFmtId="173" fontId="7" fillId="0" borderId="43" xfId="9" applyNumberFormat="1" applyFont="1" applyFill="1" applyBorder="1" applyAlignment="1">
      <alignment horizontal="center" vertical="center" wrapText="1"/>
    </xf>
    <xf numFmtId="173" fontId="7" fillId="0" borderId="20" xfId="3" applyNumberFormat="1" applyFont="1" applyFill="1" applyBorder="1" applyAlignment="1">
      <alignment horizontal="center" vertical="center"/>
    </xf>
    <xf numFmtId="173" fontId="7" fillId="0" borderId="82" xfId="9" applyNumberFormat="1" applyFont="1" applyFill="1" applyBorder="1" applyAlignment="1">
      <alignment horizontal="center" vertical="center" wrapText="1"/>
    </xf>
    <xf numFmtId="173" fontId="7" fillId="0" borderId="6" xfId="3" applyNumberFormat="1" applyFont="1" applyFill="1" applyBorder="1" applyAlignment="1">
      <alignment horizontal="center" vertical="center"/>
    </xf>
    <xf numFmtId="173" fontId="7" fillId="0" borderId="42" xfId="9" applyNumberFormat="1" applyFont="1" applyFill="1" applyBorder="1" applyAlignment="1">
      <alignment horizontal="center" vertical="center" wrapText="1"/>
    </xf>
    <xf numFmtId="173" fontId="7" fillId="0" borderId="84" xfId="9" applyNumberFormat="1" applyFont="1" applyFill="1" applyBorder="1" applyAlignment="1">
      <alignment horizontal="center" vertical="center" wrapText="1"/>
    </xf>
    <xf numFmtId="2" fontId="13" fillId="0" borderId="107" xfId="3" applyNumberFormat="1" applyFont="1" applyFill="1" applyBorder="1" applyAlignment="1">
      <alignment horizontal="left" vertical="center" indent="1"/>
    </xf>
    <xf numFmtId="2" fontId="7" fillId="0" borderId="77" xfId="9" applyNumberFormat="1" applyFont="1" applyFill="1" applyBorder="1" applyAlignment="1">
      <alignment horizontal="center" vertical="center" wrapText="1"/>
    </xf>
    <xf numFmtId="2" fontId="7" fillId="0" borderId="78" xfId="3" applyNumberFormat="1" applyFont="1" applyFill="1" applyBorder="1" applyAlignment="1">
      <alignment horizontal="center" vertical="center"/>
    </xf>
    <xf numFmtId="2" fontId="7" fillId="0" borderId="77" xfId="3" applyNumberFormat="1" applyFont="1" applyFill="1" applyBorder="1" applyAlignment="1">
      <alignment horizontal="center" vertical="center"/>
    </xf>
    <xf numFmtId="173" fontId="7" fillId="0" borderId="0" xfId="3" applyNumberFormat="1" applyFont="1" applyFill="1" applyBorder="1" applyAlignment="1">
      <alignment horizontal="center" vertical="center"/>
    </xf>
    <xf numFmtId="173" fontId="7" fillId="0" borderId="38" xfId="3" applyNumberFormat="1" applyFont="1" applyFill="1" applyBorder="1" applyAlignment="1">
      <alignment horizontal="center" vertical="center"/>
    </xf>
    <xf numFmtId="173" fontId="9" fillId="0" borderId="37" xfId="3" applyNumberFormat="1" applyFont="1" applyFill="1" applyBorder="1" applyAlignment="1">
      <alignment horizontal="center" vertical="center"/>
    </xf>
    <xf numFmtId="173" fontId="9" fillId="0" borderId="22" xfId="3" applyNumberFormat="1" applyFont="1" applyFill="1" applyBorder="1" applyAlignment="1">
      <alignment horizontal="center" vertical="center"/>
    </xf>
    <xf numFmtId="173" fontId="7" fillId="0" borderId="28" xfId="9" applyNumberFormat="1" applyFont="1" applyFill="1" applyBorder="1" applyAlignment="1">
      <alignment horizontal="center" vertical="center" wrapText="1"/>
    </xf>
    <xf numFmtId="173" fontId="7" fillId="0" borderId="55" xfId="9" applyNumberFormat="1" applyFont="1" applyFill="1" applyBorder="1" applyAlignment="1">
      <alignment horizontal="center" vertical="center" wrapText="1"/>
    </xf>
    <xf numFmtId="173" fontId="7" fillId="0" borderId="16" xfId="9" applyNumberFormat="1" applyFont="1" applyFill="1" applyBorder="1" applyAlignment="1">
      <alignment horizontal="center" vertical="center" wrapText="1"/>
    </xf>
    <xf numFmtId="173" fontId="7" fillId="0" borderId="77" xfId="9" applyNumberFormat="1" applyFont="1" applyFill="1" applyBorder="1" applyAlignment="1">
      <alignment horizontal="center" vertical="center" wrapText="1"/>
    </xf>
    <xf numFmtId="173" fontId="7" fillId="0" borderId="27" xfId="3" applyNumberFormat="1" applyFont="1" applyFill="1" applyBorder="1" applyAlignment="1">
      <alignment horizontal="center" vertical="center"/>
    </xf>
    <xf numFmtId="173" fontId="7" fillId="0" borderId="108" xfId="3" applyNumberFormat="1" applyFont="1" applyFill="1" applyBorder="1" applyAlignment="1">
      <alignment horizontal="center" vertical="center"/>
    </xf>
    <xf numFmtId="173" fontId="7" fillId="0" borderId="13" xfId="9" applyNumberFormat="1" applyFont="1" applyFill="1" applyBorder="1" applyAlignment="1">
      <alignment horizontal="center" vertical="center" wrapText="1"/>
    </xf>
    <xf numFmtId="173" fontId="7" fillId="0" borderId="118" xfId="3" applyNumberFormat="1" applyFont="1" applyFill="1" applyBorder="1" applyAlignment="1">
      <alignment horizontal="center" vertical="center"/>
    </xf>
    <xf numFmtId="173" fontId="7" fillId="0" borderId="77" xfId="3" applyNumberFormat="1" applyFont="1" applyFill="1" applyBorder="1" applyAlignment="1">
      <alignment horizontal="center" vertical="center"/>
    </xf>
    <xf numFmtId="173" fontId="7" fillId="0" borderId="55" xfId="3" applyNumberFormat="1" applyFont="1" applyFill="1" applyBorder="1" applyAlignment="1">
      <alignment horizontal="center" vertical="center"/>
    </xf>
    <xf numFmtId="173" fontId="7" fillId="0" borderId="82" xfId="3" applyNumberFormat="1" applyFont="1" applyFill="1" applyBorder="1" applyAlignment="1">
      <alignment horizontal="center" vertical="center"/>
    </xf>
    <xf numFmtId="173" fontId="7" fillId="0" borderId="36" xfId="9" applyNumberFormat="1" applyFont="1" applyFill="1" applyBorder="1" applyAlignment="1">
      <alignment horizontal="center" vertical="center" wrapText="1"/>
    </xf>
    <xf numFmtId="173" fontId="7" fillId="0" borderId="31" xfId="9" applyNumberFormat="1" applyFont="1" applyFill="1" applyBorder="1" applyAlignment="1">
      <alignment horizontal="center" vertical="center" wrapText="1"/>
    </xf>
    <xf numFmtId="173" fontId="7" fillId="0" borderId="20" xfId="9" applyNumberFormat="1" applyFont="1" applyFill="1" applyBorder="1" applyAlignment="1">
      <alignment horizontal="center" vertical="center" wrapText="1"/>
    </xf>
    <xf numFmtId="173" fontId="7" fillId="0" borderId="14" xfId="3" applyNumberFormat="1" applyFont="1" applyFill="1" applyBorder="1" applyAlignment="1">
      <alignment horizontal="center" vertical="center"/>
    </xf>
    <xf numFmtId="173" fontId="7" fillId="0" borderId="5" xfId="3" applyNumberFormat="1" applyFont="1" applyFill="1" applyBorder="1" applyAlignment="1">
      <alignment horizontal="center" vertical="center"/>
    </xf>
    <xf numFmtId="173" fontId="7" fillId="0" borderId="108" xfId="3" applyNumberFormat="1" applyFont="1" applyFill="1" applyBorder="1" applyAlignment="1">
      <alignment vertical="center"/>
    </xf>
    <xf numFmtId="173" fontId="7" fillId="0" borderId="14" xfId="9" applyNumberFormat="1" applyFont="1" applyFill="1" applyBorder="1" applyAlignment="1">
      <alignment horizontal="center" vertical="center" wrapText="1"/>
    </xf>
    <xf numFmtId="0" fontId="13" fillId="0" borderId="121" xfId="3" applyFont="1" applyFill="1" applyBorder="1" applyAlignment="1">
      <alignment horizontal="center" vertical="center"/>
    </xf>
    <xf numFmtId="0" fontId="13" fillId="0" borderId="122" xfId="3" applyFont="1" applyFill="1" applyBorder="1" applyAlignment="1">
      <alignment horizontal="left" vertical="center" indent="1"/>
    </xf>
    <xf numFmtId="0" fontId="7" fillId="0" borderId="123" xfId="9" applyFont="1" applyFill="1" applyBorder="1" applyAlignment="1">
      <alignment horizontal="center" vertical="center" wrapText="1"/>
    </xf>
    <xf numFmtId="169" fontId="7" fillId="0" borderId="124" xfId="9" applyNumberFormat="1" applyFont="1" applyFill="1" applyBorder="1" applyAlignment="1">
      <alignment horizontal="center" vertical="center" wrapText="1"/>
    </xf>
    <xf numFmtId="170" fontId="7" fillId="0" borderId="125" xfId="9" applyNumberFormat="1" applyFont="1" applyFill="1" applyBorder="1" applyAlignment="1">
      <alignment horizontal="center" vertical="center" wrapText="1"/>
    </xf>
    <xf numFmtId="0" fontId="7" fillId="0" borderId="126" xfId="9" applyFont="1" applyFill="1" applyBorder="1" applyAlignment="1">
      <alignment horizontal="center" vertical="center" wrapText="1"/>
    </xf>
    <xf numFmtId="2" fontId="7" fillId="0" borderId="127" xfId="9" applyNumberFormat="1" applyFont="1" applyFill="1" applyBorder="1" applyAlignment="1">
      <alignment horizontal="center" vertical="center" wrapText="1"/>
    </xf>
    <xf numFmtId="173" fontId="7" fillId="0" borderId="126" xfId="3" applyNumberFormat="1" applyFont="1" applyFill="1" applyBorder="1" applyAlignment="1">
      <alignment horizontal="center" vertical="center"/>
    </xf>
    <xf numFmtId="173" fontId="7" fillId="0" borderId="125" xfId="9" applyNumberFormat="1" applyFont="1" applyFill="1" applyBorder="1" applyAlignment="1">
      <alignment horizontal="center" vertical="center" wrapText="1"/>
    </xf>
    <xf numFmtId="3" fontId="7" fillId="0" borderId="128" xfId="3" applyNumberFormat="1" applyFont="1" applyFill="1" applyBorder="1" applyAlignment="1">
      <alignment horizontal="center" vertical="center"/>
    </xf>
    <xf numFmtId="4" fontId="7" fillId="0" borderId="129" xfId="3" applyNumberFormat="1" applyFont="1" applyFill="1" applyBorder="1" applyAlignment="1">
      <alignment horizontal="center" vertical="center"/>
    </xf>
    <xf numFmtId="173" fontId="7" fillId="0" borderId="124" xfId="9" applyNumberFormat="1" applyFont="1" applyFill="1" applyBorder="1" applyAlignment="1">
      <alignment horizontal="center" vertical="center" wrapText="1"/>
    </xf>
    <xf numFmtId="0" fontId="7" fillId="0" borderId="130" xfId="9" applyFont="1" applyFill="1" applyBorder="1" applyAlignment="1">
      <alignment horizontal="center" vertical="center" wrapText="1"/>
    </xf>
    <xf numFmtId="2" fontId="7" fillId="0" borderId="125" xfId="9" applyNumberFormat="1" applyFont="1" applyFill="1" applyBorder="1" applyAlignment="1">
      <alignment horizontal="center" vertical="center" wrapText="1"/>
    </xf>
    <xf numFmtId="173" fontId="7" fillId="0" borderId="130" xfId="3" applyNumberFormat="1" applyFont="1" applyFill="1" applyBorder="1" applyAlignment="1">
      <alignment horizontal="center" vertical="center"/>
    </xf>
    <xf numFmtId="3" fontId="9" fillId="0" borderId="123" xfId="3" applyNumberFormat="1" applyFont="1" applyFill="1" applyBorder="1" applyAlignment="1">
      <alignment horizontal="center" vertical="center"/>
    </xf>
    <xf numFmtId="173" fontId="7" fillId="0" borderId="124" xfId="3" applyNumberFormat="1" applyFont="1" applyFill="1" applyBorder="1" applyAlignment="1">
      <alignment horizontal="center" vertical="center"/>
    </xf>
    <xf numFmtId="0" fontId="14" fillId="0" borderId="54" xfId="3" applyFont="1" applyFill="1" applyBorder="1" applyAlignment="1">
      <alignment horizontal="center" shrinkToFit="1"/>
    </xf>
    <xf numFmtId="0" fontId="14" fillId="0" borderId="49" xfId="3" applyFont="1" applyFill="1" applyBorder="1" applyAlignment="1">
      <alignment horizontal="center" shrinkToFit="1"/>
    </xf>
    <xf numFmtId="0" fontId="14" fillId="0" borderId="50" xfId="3" applyFont="1" applyFill="1" applyBorder="1" applyAlignment="1">
      <alignment horizontal="center" shrinkToFit="1"/>
    </xf>
    <xf numFmtId="0" fontId="19" fillId="0" borderId="3" xfId="3" applyFont="1" applyFill="1" applyBorder="1" applyAlignment="1">
      <alignment horizontal="center" vertical="center"/>
    </xf>
    <xf numFmtId="0" fontId="19" fillId="0" borderId="26" xfId="3" applyFont="1" applyFill="1" applyBorder="1" applyAlignment="1">
      <alignment horizontal="center" vertical="center"/>
    </xf>
    <xf numFmtId="0" fontId="19" fillId="0" borderId="41" xfId="3" applyFont="1" applyFill="1" applyBorder="1" applyAlignment="1">
      <alignment horizontal="center" vertical="center"/>
    </xf>
    <xf numFmtId="0" fontId="19" fillId="0" borderId="56" xfId="3" applyFont="1" applyFill="1" applyBorder="1" applyAlignment="1">
      <alignment horizontal="center" vertical="center"/>
    </xf>
    <xf numFmtId="0" fontId="19" fillId="0" borderId="57" xfId="3" applyFont="1" applyFill="1" applyBorder="1" applyAlignment="1">
      <alignment horizontal="center" vertical="center"/>
    </xf>
    <xf numFmtId="0" fontId="18" fillId="0" borderId="53" xfId="3" applyFont="1" applyFill="1" applyBorder="1" applyAlignment="1">
      <alignment horizontal="center" vertical="center" wrapText="1"/>
    </xf>
    <xf numFmtId="0" fontId="18" fillId="0" borderId="55" xfId="3" applyFont="1" applyFill="1" applyBorder="1" applyAlignment="1">
      <alignment horizontal="center" vertical="center" wrapText="1"/>
    </xf>
    <xf numFmtId="0" fontId="18" fillId="0" borderId="60" xfId="3" applyFont="1" applyFill="1" applyBorder="1" applyAlignment="1">
      <alignment horizontal="center" vertical="center" wrapText="1"/>
    </xf>
    <xf numFmtId="0" fontId="14" fillId="0" borderId="99" xfId="3" applyFont="1" applyFill="1" applyBorder="1" applyAlignment="1">
      <alignment horizontal="left" vertical="center" indent="4"/>
    </xf>
    <xf numFmtId="0" fontId="14" fillId="0" borderId="100" xfId="3" applyFont="1" applyFill="1" applyBorder="1" applyAlignment="1">
      <alignment horizontal="left" vertical="center" indent="4"/>
    </xf>
    <xf numFmtId="0" fontId="14" fillId="0" borderId="110" xfId="3" applyFont="1" applyFill="1" applyBorder="1" applyAlignment="1">
      <alignment horizontal="left" vertical="center" indent="4"/>
    </xf>
    <xf numFmtId="0" fontId="13" fillId="0" borderId="111" xfId="3" applyFont="1" applyFill="1" applyBorder="1" applyAlignment="1">
      <alignment horizontal="left" indent="4"/>
    </xf>
    <xf numFmtId="0" fontId="9" fillId="0" borderId="116" xfId="1" applyFont="1" applyFill="1" applyBorder="1" applyAlignment="1">
      <alignment horizontal="center" vertical="center"/>
    </xf>
    <xf numFmtId="0" fontId="7" fillId="0" borderId="116" xfId="11" applyFont="1" applyFill="1" applyBorder="1" applyAlignment="1">
      <alignment horizontal="center" vertical="center"/>
    </xf>
    <xf numFmtId="0" fontId="7" fillId="0" borderId="48" xfId="11" applyFont="1" applyFill="1" applyBorder="1" applyAlignment="1">
      <alignment horizontal="center" vertical="center"/>
    </xf>
    <xf numFmtId="2" fontId="9" fillId="0" borderId="117" xfId="1" applyNumberFormat="1" applyFont="1" applyFill="1" applyBorder="1" applyAlignment="1">
      <alignment horizontal="center" vertical="center"/>
    </xf>
    <xf numFmtId="2" fontId="9" fillId="0" borderId="116" xfId="1" applyNumberFormat="1" applyFont="1" applyFill="1" applyBorder="1" applyAlignment="1">
      <alignment horizontal="center" vertical="center"/>
    </xf>
    <xf numFmtId="0" fontId="13" fillId="0" borderId="100" xfId="3" applyFont="1" applyFill="1" applyBorder="1" applyAlignment="1">
      <alignment horizontal="left" indent="4"/>
    </xf>
    <xf numFmtId="0" fontId="14" fillId="0" borderId="99" xfId="3" applyFont="1" applyFill="1" applyBorder="1" applyAlignment="1">
      <alignment horizontal="center" vertical="center"/>
    </xf>
    <xf numFmtId="0" fontId="14" fillId="0" borderId="100" xfId="3" applyFont="1" applyFill="1" applyBorder="1" applyAlignment="1">
      <alignment horizontal="center" vertical="center"/>
    </xf>
    <xf numFmtId="0" fontId="9" fillId="0" borderId="46" xfId="3" applyFont="1" applyFill="1" applyBorder="1" applyAlignment="1">
      <alignment horizontal="center" vertical="center" shrinkToFit="1"/>
    </xf>
    <xf numFmtId="0" fontId="9" fillId="0" borderId="51" xfId="3" applyFont="1" applyFill="1" applyBorder="1" applyAlignment="1">
      <alignment horizontal="center" vertical="center" shrinkToFit="1"/>
    </xf>
    <xf numFmtId="0" fontId="9" fillId="0" borderId="58" xfId="3" applyFont="1" applyFill="1" applyBorder="1" applyAlignment="1">
      <alignment horizontal="center" vertical="center" shrinkToFit="1"/>
    </xf>
    <xf numFmtId="0" fontId="9" fillId="0" borderId="47" xfId="3" applyFont="1" applyFill="1" applyBorder="1" applyAlignment="1">
      <alignment horizontal="center" vertical="center"/>
    </xf>
    <xf numFmtId="0" fontId="9" fillId="0" borderId="52" xfId="3" applyFont="1" applyFill="1" applyBorder="1" applyAlignment="1">
      <alignment horizontal="center" vertical="center"/>
    </xf>
    <xf numFmtId="0" fontId="9" fillId="0" borderId="59" xfId="3" applyFont="1" applyFill="1" applyBorder="1" applyAlignment="1">
      <alignment horizontal="center" vertical="center"/>
    </xf>
    <xf numFmtId="0" fontId="14" fillId="0" borderId="48" xfId="3" applyFont="1" applyFill="1" applyBorder="1" applyAlignment="1">
      <alignment horizontal="center"/>
    </xf>
    <xf numFmtId="0" fontId="14" fillId="0" borderId="49" xfId="3" applyFont="1" applyFill="1" applyBorder="1" applyAlignment="1">
      <alignment horizontal="center"/>
    </xf>
    <xf numFmtId="0" fontId="14" fillId="0" borderId="50" xfId="3" applyFont="1" applyFill="1" applyBorder="1" applyAlignment="1">
      <alignment horizontal="center"/>
    </xf>
  </cellXfs>
  <cellStyles count="12">
    <cellStyle name="Normal" xfId="0" builtinId="0"/>
    <cellStyle name="Normal_Sheet1" xfId="1"/>
    <cellStyle name="Normal_T2.14.2" xfId="11"/>
    <cellStyle name="Normal_ตัวชี้วัด (ศบก.)" xfId="2"/>
    <cellStyle name="Normal_ปัจจัย 4" xfId="3"/>
    <cellStyle name="Normal_อัตราได้งานทำ" xfId="4"/>
    <cellStyle name="เครื่องหมายจุลภาค [0]_ตัวชี้วัด ศควท." xfId="5"/>
    <cellStyle name="เครื่องหมายจุลภาค_ตัวชี้วัด ศควท." xfId="6"/>
    <cellStyle name="เครื่องหมายสกุลเงิน [0]_ตัวชี้วัด ศควท." xfId="7"/>
    <cellStyle name="เครื่องหมายสกุลเงิน_ตัวชี้วัด ศควท." xfId="8"/>
    <cellStyle name="ปกติ_Sheet1" xfId="9"/>
    <cellStyle name="ปกติ_ภาคผนวก ค- form 48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5049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U67"/>
  <sheetViews>
    <sheetView showGridLines="0" showZeros="0" tabSelected="1" zoomScale="90" zoomScaleNormal="90" zoomScaleSheetLayoutView="100" workbookViewId="0">
      <selection activeCell="B44" sqref="B44"/>
    </sheetView>
  </sheetViews>
  <sheetFormatPr defaultColWidth="16.5703125" defaultRowHeight="21.75"/>
  <cols>
    <col min="1" max="1" width="7.85546875" style="24" customWidth="1"/>
    <col min="2" max="2" width="32.5703125" style="24" customWidth="1"/>
    <col min="3" max="3" width="6.7109375" style="24" customWidth="1"/>
    <col min="4" max="4" width="5.42578125" style="310" customWidth="1"/>
    <col min="5" max="5" width="6" style="311" customWidth="1"/>
    <col min="6" max="6" width="5.42578125" style="312" customWidth="1"/>
    <col min="7" max="7" width="6" style="313" customWidth="1"/>
    <col min="8" max="8" width="5.42578125" style="312" customWidth="1"/>
    <col min="9" max="9" width="6" style="314" customWidth="1"/>
    <col min="10" max="10" width="5.42578125" style="315" customWidth="1"/>
    <col min="11" max="11" width="6" style="313" customWidth="1"/>
    <col min="12" max="12" width="6.7109375" style="24" customWidth="1"/>
    <col min="13" max="13" width="5.42578125" style="24" customWidth="1"/>
    <col min="14" max="14" width="6" style="24" customWidth="1"/>
    <col min="15" max="15" width="5.42578125" style="24" customWidth="1"/>
    <col min="16" max="16" width="6" style="24" customWidth="1"/>
    <col min="17" max="17" width="5.42578125" style="312" customWidth="1"/>
    <col min="18" max="18" width="6" style="24" customWidth="1"/>
    <col min="19" max="19" width="5.42578125" style="24" customWidth="1"/>
    <col min="20" max="20" width="6" style="24" customWidth="1"/>
    <col min="21" max="21" width="6.7109375" style="24" customWidth="1"/>
    <col min="22" max="22" width="5.42578125" style="311" customWidth="1"/>
    <col min="23" max="23" width="6" style="316" customWidth="1"/>
    <col min="24" max="24" width="5.42578125" style="24" customWidth="1"/>
    <col min="25" max="25" width="6" style="313" customWidth="1"/>
    <col min="26" max="26" width="5.42578125" style="312" customWidth="1"/>
    <col min="27" max="27" width="6" style="313" customWidth="1"/>
    <col min="28" max="28" width="5.42578125" style="24" customWidth="1"/>
    <col min="29" max="29" width="6" style="313" customWidth="1"/>
    <col min="30" max="30" width="9.5703125" style="22" customWidth="1"/>
    <col min="31" max="46" width="16.5703125" style="22"/>
    <col min="47" max="151" width="16.5703125" style="23"/>
    <col min="152" max="16384" width="16.5703125" style="24"/>
  </cols>
  <sheetData>
    <row r="1" spans="1:151" ht="24.75" customHeight="1">
      <c r="A1" s="14" t="s">
        <v>70</v>
      </c>
      <c r="B1" s="15"/>
      <c r="C1" s="15"/>
      <c r="D1" s="16"/>
      <c r="E1" s="17"/>
      <c r="F1" s="18"/>
      <c r="G1" s="18"/>
      <c r="H1" s="18"/>
      <c r="I1" s="19"/>
      <c r="J1" s="1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20"/>
      <c r="W1" s="21"/>
      <c r="X1" s="18"/>
      <c r="Y1" s="18"/>
      <c r="Z1" s="18"/>
      <c r="AA1" s="18"/>
      <c r="AB1" s="18"/>
      <c r="AC1" s="18"/>
    </row>
    <row r="2" spans="1:151" ht="21" customHeight="1">
      <c r="A2" s="15" t="s">
        <v>67</v>
      </c>
      <c r="B2" s="15"/>
      <c r="C2" s="15"/>
      <c r="D2" s="16"/>
      <c r="E2" s="17"/>
      <c r="F2" s="18"/>
      <c r="G2" s="18"/>
      <c r="H2" s="18"/>
      <c r="I2" s="19"/>
      <c r="J2" s="19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20"/>
      <c r="W2" s="21"/>
      <c r="X2" s="18"/>
      <c r="Y2" s="18"/>
      <c r="Z2" s="18"/>
      <c r="AA2" s="18"/>
      <c r="AB2" s="18"/>
      <c r="AC2" s="18"/>
    </row>
    <row r="3" spans="1:151" s="36" customFormat="1" ht="21" customHeight="1">
      <c r="A3" s="25"/>
      <c r="B3" s="26" t="s">
        <v>68</v>
      </c>
      <c r="C3" s="27"/>
      <c r="D3" s="28"/>
      <c r="E3" s="29"/>
      <c r="F3" s="30"/>
      <c r="G3" s="30"/>
      <c r="H3" s="30"/>
      <c r="I3" s="31"/>
      <c r="J3" s="31"/>
      <c r="K3" s="30"/>
      <c r="L3" s="25"/>
      <c r="M3" s="25"/>
      <c r="N3" s="25"/>
      <c r="O3" s="25"/>
      <c r="P3" s="25"/>
      <c r="Q3" s="25"/>
      <c r="R3" s="25"/>
      <c r="S3" s="25"/>
      <c r="T3" s="25"/>
      <c r="U3" s="25"/>
      <c r="V3" s="32"/>
      <c r="W3" s="33"/>
      <c r="X3" s="25"/>
      <c r="Y3" s="25"/>
      <c r="Z3" s="25"/>
      <c r="AA3" s="25"/>
      <c r="AB3" s="25"/>
      <c r="AC3" s="25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</row>
    <row r="4" spans="1:151" s="45" customFormat="1" ht="21" customHeight="1">
      <c r="A4" s="37"/>
      <c r="B4" s="26" t="s">
        <v>69</v>
      </c>
      <c r="C4" s="38"/>
      <c r="D4" s="39"/>
      <c r="E4" s="40"/>
      <c r="F4" s="37"/>
      <c r="G4" s="37"/>
      <c r="H4" s="37"/>
      <c r="I4" s="41"/>
      <c r="J4" s="41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42"/>
      <c r="W4" s="33"/>
      <c r="X4" s="37"/>
      <c r="Y4" s="37"/>
      <c r="Z4" s="37"/>
      <c r="AA4" s="37"/>
      <c r="AB4" s="37"/>
      <c r="AC4" s="37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</row>
    <row r="5" spans="1:151" ht="16.5" customHeight="1" thickBot="1">
      <c r="A5" s="18"/>
      <c r="B5" s="46"/>
      <c r="C5" s="46"/>
      <c r="D5" s="47"/>
      <c r="E5" s="20"/>
      <c r="F5" s="48"/>
      <c r="G5" s="49"/>
      <c r="H5" s="48"/>
      <c r="I5" s="50"/>
      <c r="J5" s="51"/>
      <c r="K5" s="49"/>
      <c r="L5" s="18"/>
      <c r="M5" s="18"/>
      <c r="N5" s="18"/>
      <c r="O5" s="18"/>
      <c r="P5" s="18"/>
      <c r="Q5" s="48"/>
      <c r="R5" s="18"/>
      <c r="S5" s="18"/>
      <c r="T5" s="18"/>
      <c r="U5" s="18"/>
      <c r="V5" s="20"/>
      <c r="W5" s="21"/>
      <c r="X5" s="18"/>
      <c r="Y5" s="49"/>
      <c r="Z5" s="48"/>
      <c r="AA5" s="49"/>
      <c r="AB5" s="18"/>
      <c r="AC5" s="49"/>
    </row>
    <row r="6" spans="1:151" s="54" customFormat="1" ht="21" customHeight="1" thickBot="1">
      <c r="A6" s="465" t="s">
        <v>0</v>
      </c>
      <c r="B6" s="468" t="s">
        <v>31</v>
      </c>
      <c r="C6" s="471" t="s">
        <v>62</v>
      </c>
      <c r="D6" s="472"/>
      <c r="E6" s="472"/>
      <c r="F6" s="472"/>
      <c r="G6" s="472"/>
      <c r="H6" s="472"/>
      <c r="I6" s="472"/>
      <c r="J6" s="472"/>
      <c r="K6" s="473"/>
      <c r="L6" s="471" t="s">
        <v>63</v>
      </c>
      <c r="M6" s="472"/>
      <c r="N6" s="472"/>
      <c r="O6" s="472"/>
      <c r="P6" s="472"/>
      <c r="Q6" s="472"/>
      <c r="R6" s="472"/>
      <c r="S6" s="472"/>
      <c r="T6" s="473"/>
      <c r="U6" s="471" t="s">
        <v>32</v>
      </c>
      <c r="V6" s="472"/>
      <c r="W6" s="472"/>
      <c r="X6" s="472"/>
      <c r="Y6" s="472"/>
      <c r="Z6" s="472"/>
      <c r="AA6" s="472"/>
      <c r="AB6" s="472"/>
      <c r="AC6" s="473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</row>
    <row r="7" spans="1:151" s="54" customFormat="1" ht="21" customHeight="1" thickBot="1">
      <c r="A7" s="466"/>
      <c r="B7" s="469"/>
      <c r="C7" s="450" t="s">
        <v>33</v>
      </c>
      <c r="D7" s="442" t="s">
        <v>25</v>
      </c>
      <c r="E7" s="443"/>
      <c r="F7" s="443"/>
      <c r="G7" s="443"/>
      <c r="H7" s="443"/>
      <c r="I7" s="443"/>
      <c r="J7" s="443"/>
      <c r="K7" s="444"/>
      <c r="L7" s="450" t="s">
        <v>33</v>
      </c>
      <c r="M7" s="442" t="s">
        <v>25</v>
      </c>
      <c r="N7" s="443"/>
      <c r="O7" s="443"/>
      <c r="P7" s="443"/>
      <c r="Q7" s="443"/>
      <c r="R7" s="443"/>
      <c r="S7" s="443"/>
      <c r="T7" s="444"/>
      <c r="U7" s="450" t="s">
        <v>33</v>
      </c>
      <c r="V7" s="442" t="s">
        <v>25</v>
      </c>
      <c r="W7" s="443"/>
      <c r="X7" s="443"/>
      <c r="Y7" s="443"/>
      <c r="Z7" s="443"/>
      <c r="AA7" s="443"/>
      <c r="AB7" s="443"/>
      <c r="AC7" s="444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</row>
    <row r="8" spans="1:151" s="54" customFormat="1" ht="21" customHeight="1">
      <c r="A8" s="466"/>
      <c r="B8" s="469"/>
      <c r="C8" s="451"/>
      <c r="D8" s="445" t="s">
        <v>23</v>
      </c>
      <c r="E8" s="446"/>
      <c r="F8" s="446" t="s">
        <v>26</v>
      </c>
      <c r="G8" s="446"/>
      <c r="H8" s="446" t="s">
        <v>34</v>
      </c>
      <c r="I8" s="447"/>
      <c r="J8" s="448" t="s">
        <v>27</v>
      </c>
      <c r="K8" s="449"/>
      <c r="L8" s="451"/>
      <c r="M8" s="445" t="s">
        <v>23</v>
      </c>
      <c r="N8" s="446"/>
      <c r="O8" s="446" t="s">
        <v>26</v>
      </c>
      <c r="P8" s="446"/>
      <c r="Q8" s="446" t="s">
        <v>34</v>
      </c>
      <c r="R8" s="447"/>
      <c r="S8" s="448" t="s">
        <v>27</v>
      </c>
      <c r="T8" s="449"/>
      <c r="U8" s="451"/>
      <c r="V8" s="445" t="s">
        <v>23</v>
      </c>
      <c r="W8" s="446"/>
      <c r="X8" s="446" t="s">
        <v>26</v>
      </c>
      <c r="Y8" s="446"/>
      <c r="Z8" s="446" t="s">
        <v>34</v>
      </c>
      <c r="AA8" s="447"/>
      <c r="AB8" s="448" t="s">
        <v>27</v>
      </c>
      <c r="AC8" s="449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</row>
    <row r="9" spans="1:151" s="54" customFormat="1" ht="21" customHeight="1" thickBot="1">
      <c r="A9" s="467"/>
      <c r="B9" s="470"/>
      <c r="C9" s="452"/>
      <c r="D9" s="55" t="s">
        <v>24</v>
      </c>
      <c r="E9" s="56" t="s">
        <v>1</v>
      </c>
      <c r="F9" s="57" t="s">
        <v>24</v>
      </c>
      <c r="G9" s="58" t="s">
        <v>1</v>
      </c>
      <c r="H9" s="57" t="s">
        <v>24</v>
      </c>
      <c r="I9" s="59" t="s">
        <v>1</v>
      </c>
      <c r="J9" s="60" t="s">
        <v>24</v>
      </c>
      <c r="K9" s="61" t="s">
        <v>1</v>
      </c>
      <c r="L9" s="452"/>
      <c r="M9" s="62" t="s">
        <v>24</v>
      </c>
      <c r="N9" s="63" t="s">
        <v>1</v>
      </c>
      <c r="O9" s="64" t="s">
        <v>24</v>
      </c>
      <c r="P9" s="63" t="s">
        <v>1</v>
      </c>
      <c r="Q9" s="57" t="s">
        <v>24</v>
      </c>
      <c r="R9" s="65" t="s">
        <v>1</v>
      </c>
      <c r="S9" s="66" t="s">
        <v>24</v>
      </c>
      <c r="T9" s="67" t="s">
        <v>1</v>
      </c>
      <c r="U9" s="452"/>
      <c r="V9" s="68" t="s">
        <v>24</v>
      </c>
      <c r="W9" s="56" t="s">
        <v>1</v>
      </c>
      <c r="X9" s="64" t="s">
        <v>24</v>
      </c>
      <c r="Y9" s="58" t="s">
        <v>1</v>
      </c>
      <c r="Z9" s="57" t="s">
        <v>24</v>
      </c>
      <c r="AA9" s="59" t="s">
        <v>1</v>
      </c>
      <c r="AB9" s="66" t="s">
        <v>24</v>
      </c>
      <c r="AC9" s="61" t="s">
        <v>1</v>
      </c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</row>
    <row r="10" spans="1:151" s="84" customFormat="1" ht="21" customHeight="1">
      <c r="A10" s="69">
        <v>1</v>
      </c>
      <c r="B10" s="70" t="s">
        <v>35</v>
      </c>
      <c r="C10" s="71"/>
      <c r="D10" s="72"/>
      <c r="E10" s="73"/>
      <c r="F10" s="74"/>
      <c r="G10" s="75"/>
      <c r="H10" s="76"/>
      <c r="I10" s="77"/>
      <c r="J10" s="74"/>
      <c r="K10" s="78"/>
      <c r="L10" s="79"/>
      <c r="M10" s="80"/>
      <c r="N10" s="75"/>
      <c r="O10" s="74"/>
      <c r="P10" s="75"/>
      <c r="Q10" s="76"/>
      <c r="R10" s="77"/>
      <c r="S10" s="74"/>
      <c r="T10" s="78"/>
      <c r="U10" s="79"/>
      <c r="V10" s="81"/>
      <c r="W10" s="73"/>
      <c r="X10" s="74"/>
      <c r="Y10" s="75"/>
      <c r="Z10" s="76"/>
      <c r="AA10" s="77"/>
      <c r="AB10" s="74"/>
      <c r="AC10" s="78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</row>
    <row r="11" spans="1:151" s="84" customFormat="1" ht="21" customHeight="1">
      <c r="A11" s="69"/>
      <c r="B11" s="85" t="s">
        <v>36</v>
      </c>
      <c r="C11" s="86">
        <v>1</v>
      </c>
      <c r="D11" s="87">
        <v>0</v>
      </c>
      <c r="E11" s="88">
        <v>0</v>
      </c>
      <c r="F11" s="340">
        <v>0</v>
      </c>
      <c r="G11" s="341">
        <v>0</v>
      </c>
      <c r="H11" s="342">
        <v>0</v>
      </c>
      <c r="I11" s="341">
        <v>0</v>
      </c>
      <c r="J11" s="343">
        <v>0</v>
      </c>
      <c r="K11" s="344">
        <v>0</v>
      </c>
      <c r="L11" s="93">
        <v>11</v>
      </c>
      <c r="M11" s="361">
        <v>0</v>
      </c>
      <c r="N11" s="341">
        <v>0</v>
      </c>
      <c r="O11" s="340">
        <v>0</v>
      </c>
      <c r="P11" s="341">
        <v>0</v>
      </c>
      <c r="Q11" s="362">
        <v>0</v>
      </c>
      <c r="R11" s="363">
        <v>0</v>
      </c>
      <c r="S11" s="340">
        <v>0</v>
      </c>
      <c r="T11" s="364">
        <v>0</v>
      </c>
      <c r="U11" s="97">
        <f>SUM(C11,L11)</f>
        <v>12</v>
      </c>
      <c r="V11" s="381">
        <v>0</v>
      </c>
      <c r="W11" s="341">
        <v>0</v>
      </c>
      <c r="X11" s="340">
        <v>0</v>
      </c>
      <c r="Y11" s="341">
        <v>0</v>
      </c>
      <c r="Z11" s="377">
        <v>0</v>
      </c>
      <c r="AA11" s="341">
        <v>0</v>
      </c>
      <c r="AB11" s="343">
        <v>0</v>
      </c>
      <c r="AC11" s="344">
        <v>0</v>
      </c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</row>
    <row r="12" spans="1:151" s="84" customFormat="1" ht="18.75" customHeight="1">
      <c r="A12" s="69"/>
      <c r="B12" s="99" t="s">
        <v>37</v>
      </c>
      <c r="C12" s="100">
        <v>1</v>
      </c>
      <c r="D12" s="87">
        <v>0</v>
      </c>
      <c r="E12" s="88">
        <v>0</v>
      </c>
      <c r="F12" s="340">
        <v>0</v>
      </c>
      <c r="G12" s="341">
        <v>0</v>
      </c>
      <c r="H12" s="342">
        <v>0</v>
      </c>
      <c r="I12" s="341">
        <v>0</v>
      </c>
      <c r="J12" s="343">
        <v>0</v>
      </c>
      <c r="K12" s="344">
        <v>0</v>
      </c>
      <c r="L12" s="107">
        <v>5</v>
      </c>
      <c r="M12" s="365">
        <v>0</v>
      </c>
      <c r="N12" s="366">
        <v>0</v>
      </c>
      <c r="O12" s="367">
        <v>0</v>
      </c>
      <c r="P12" s="366">
        <v>0</v>
      </c>
      <c r="Q12" s="368">
        <v>0</v>
      </c>
      <c r="R12" s="369">
        <v>0</v>
      </c>
      <c r="S12" s="367">
        <v>0</v>
      </c>
      <c r="T12" s="370">
        <v>0</v>
      </c>
      <c r="U12" s="110">
        <f t="shared" ref="U12:U24" si="0">SUM(C12,L12)</f>
        <v>6</v>
      </c>
      <c r="V12" s="382">
        <v>0</v>
      </c>
      <c r="W12" s="366">
        <v>0</v>
      </c>
      <c r="X12" s="367">
        <v>0</v>
      </c>
      <c r="Y12" s="366">
        <v>0</v>
      </c>
      <c r="Z12" s="383">
        <v>0</v>
      </c>
      <c r="AA12" s="341">
        <v>0</v>
      </c>
      <c r="AB12" s="355">
        <v>0</v>
      </c>
      <c r="AC12" s="356">
        <v>0</v>
      </c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</row>
    <row r="13" spans="1:151" s="84" customFormat="1" ht="18.75" customHeight="1">
      <c r="A13" s="113">
        <f>A10+1</f>
        <v>2</v>
      </c>
      <c r="B13" s="114" t="s">
        <v>38</v>
      </c>
      <c r="C13" s="115"/>
      <c r="D13" s="116"/>
      <c r="E13" s="117"/>
      <c r="F13" s="345"/>
      <c r="G13" s="346"/>
      <c r="H13" s="347"/>
      <c r="I13" s="346"/>
      <c r="J13" s="348"/>
      <c r="K13" s="349"/>
      <c r="L13" s="122"/>
      <c r="M13" s="123"/>
      <c r="N13" s="119"/>
      <c r="O13" s="118"/>
      <c r="P13" s="119"/>
      <c r="Q13" s="120"/>
      <c r="R13" s="124"/>
      <c r="S13" s="118"/>
      <c r="T13" s="121"/>
      <c r="U13" s="125">
        <f t="shared" si="0"/>
        <v>0</v>
      </c>
      <c r="V13" s="126"/>
      <c r="W13" s="117"/>
      <c r="X13" s="118"/>
      <c r="Y13" s="119"/>
      <c r="Z13" s="98"/>
      <c r="AA13" s="127"/>
      <c r="AB13" s="128"/>
      <c r="AC13" s="129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</row>
    <row r="14" spans="1:151" s="84" customFormat="1" ht="18.75" customHeight="1">
      <c r="A14" s="130"/>
      <c r="B14" s="85" t="s">
        <v>39</v>
      </c>
      <c r="C14" s="86">
        <v>1</v>
      </c>
      <c r="D14" s="87">
        <v>0</v>
      </c>
      <c r="E14" s="88">
        <v>0</v>
      </c>
      <c r="F14" s="340">
        <v>0</v>
      </c>
      <c r="G14" s="341">
        <v>0</v>
      </c>
      <c r="H14" s="342">
        <v>0</v>
      </c>
      <c r="I14" s="341">
        <v>0</v>
      </c>
      <c r="J14" s="343">
        <v>0</v>
      </c>
      <c r="K14" s="344">
        <v>0</v>
      </c>
      <c r="L14" s="93">
        <v>2</v>
      </c>
      <c r="M14" s="361">
        <v>0</v>
      </c>
      <c r="N14" s="341">
        <v>0</v>
      </c>
      <c r="O14" s="340">
        <v>0</v>
      </c>
      <c r="P14" s="341">
        <v>0</v>
      </c>
      <c r="Q14" s="362">
        <v>0</v>
      </c>
      <c r="R14" s="363">
        <v>0</v>
      </c>
      <c r="S14" s="340">
        <v>0</v>
      </c>
      <c r="T14" s="364">
        <v>0</v>
      </c>
      <c r="U14" s="133">
        <f t="shared" si="0"/>
        <v>3</v>
      </c>
      <c r="V14" s="381">
        <v>0</v>
      </c>
      <c r="W14" s="341">
        <v>0</v>
      </c>
      <c r="X14" s="340">
        <v>0</v>
      </c>
      <c r="Y14" s="341">
        <v>0</v>
      </c>
      <c r="Z14" s="377">
        <v>0</v>
      </c>
      <c r="AA14" s="341">
        <v>0</v>
      </c>
      <c r="AB14" s="343">
        <v>0</v>
      </c>
      <c r="AC14" s="344">
        <v>0</v>
      </c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</row>
    <row r="15" spans="1:151" s="84" customFormat="1" ht="18.75" customHeight="1">
      <c r="A15" s="69">
        <f>A13+1</f>
        <v>3</v>
      </c>
      <c r="B15" s="70" t="s">
        <v>40</v>
      </c>
      <c r="C15" s="134"/>
      <c r="D15" s="116"/>
      <c r="E15" s="117"/>
      <c r="F15" s="137"/>
      <c r="G15" s="127"/>
      <c r="H15" s="347"/>
      <c r="I15" s="346"/>
      <c r="J15" s="118"/>
      <c r="K15" s="121"/>
      <c r="L15" s="139"/>
      <c r="M15" s="140"/>
      <c r="N15" s="119"/>
      <c r="O15" s="137"/>
      <c r="P15" s="127"/>
      <c r="Q15" s="138"/>
      <c r="R15" s="141"/>
      <c r="S15" s="118"/>
      <c r="T15" s="121"/>
      <c r="U15" s="125">
        <f t="shared" si="0"/>
        <v>0</v>
      </c>
      <c r="V15" s="126"/>
      <c r="W15" s="117"/>
      <c r="X15" s="118"/>
      <c r="Y15" s="119"/>
      <c r="Z15" s="142"/>
      <c r="AA15" s="127"/>
      <c r="AB15" s="128"/>
      <c r="AC15" s="129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</row>
    <row r="16" spans="1:151" s="146" customFormat="1" ht="21" customHeight="1">
      <c r="A16" s="69"/>
      <c r="B16" s="85" t="s">
        <v>41</v>
      </c>
      <c r="C16" s="86">
        <v>2</v>
      </c>
      <c r="D16" s="87">
        <v>0</v>
      </c>
      <c r="E16" s="88">
        <v>0</v>
      </c>
      <c r="F16" s="131">
        <v>1</v>
      </c>
      <c r="G16" s="132">
        <f>F16/C16*100</f>
        <v>50</v>
      </c>
      <c r="H16" s="342">
        <v>0</v>
      </c>
      <c r="I16" s="341">
        <v>0</v>
      </c>
      <c r="J16" s="91">
        <f>SUM(D16,F16,H16)</f>
        <v>1</v>
      </c>
      <c r="K16" s="92">
        <f>J16/C16*100</f>
        <v>50</v>
      </c>
      <c r="L16" s="93">
        <v>6</v>
      </c>
      <c r="M16" s="361">
        <v>0</v>
      </c>
      <c r="N16" s="341">
        <v>0</v>
      </c>
      <c r="O16" s="89">
        <v>2</v>
      </c>
      <c r="P16" s="90">
        <f>O16/L16*100</f>
        <v>33.333333333333329</v>
      </c>
      <c r="Q16" s="362">
        <v>0</v>
      </c>
      <c r="R16" s="341">
        <v>0</v>
      </c>
      <c r="S16" s="89">
        <f>SUM(M16,O16,Q16)</f>
        <v>2</v>
      </c>
      <c r="T16" s="96">
        <f>S16/L16*100</f>
        <v>33.333333333333329</v>
      </c>
      <c r="U16" s="133">
        <f t="shared" si="0"/>
        <v>8</v>
      </c>
      <c r="V16" s="381">
        <v>0</v>
      </c>
      <c r="W16" s="341">
        <v>0</v>
      </c>
      <c r="X16" s="89">
        <f>SUM(F16,O16)</f>
        <v>3</v>
      </c>
      <c r="Y16" s="90">
        <f>X16/U16*100</f>
        <v>37.5</v>
      </c>
      <c r="Z16" s="389">
        <f>SUM(H16,Q16)</f>
        <v>0</v>
      </c>
      <c r="AA16" s="341">
        <f>Z16/U16*100</f>
        <v>0</v>
      </c>
      <c r="AB16" s="91">
        <f>SUM(V16,X16,Z16)</f>
        <v>3</v>
      </c>
      <c r="AC16" s="92">
        <f>AB16/U16*100</f>
        <v>37.5</v>
      </c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</row>
    <row r="17" spans="1:151" s="84" customFormat="1" ht="21" customHeight="1">
      <c r="A17" s="69"/>
      <c r="B17" s="85" t="s">
        <v>42</v>
      </c>
      <c r="C17" s="86">
        <v>3</v>
      </c>
      <c r="D17" s="87">
        <v>0</v>
      </c>
      <c r="E17" s="88">
        <v>0</v>
      </c>
      <c r="F17" s="131">
        <v>1</v>
      </c>
      <c r="G17" s="132">
        <f>F17/C17*100</f>
        <v>33.333333333333329</v>
      </c>
      <c r="H17" s="342">
        <v>0</v>
      </c>
      <c r="I17" s="341">
        <v>0</v>
      </c>
      <c r="J17" s="91">
        <f>SUM(D17,F17,H17)</f>
        <v>1</v>
      </c>
      <c r="K17" s="92">
        <f>J17/C17*100</f>
        <v>33.333333333333329</v>
      </c>
      <c r="L17" s="380">
        <v>0</v>
      </c>
      <c r="M17" s="361">
        <v>0</v>
      </c>
      <c r="N17" s="366">
        <v>0</v>
      </c>
      <c r="O17" s="340">
        <v>0</v>
      </c>
      <c r="P17" s="341">
        <v>0</v>
      </c>
      <c r="Q17" s="362">
        <v>0</v>
      </c>
      <c r="R17" s="363">
        <v>0</v>
      </c>
      <c r="S17" s="367">
        <v>0</v>
      </c>
      <c r="T17" s="370">
        <v>0</v>
      </c>
      <c r="U17" s="110">
        <f t="shared" si="0"/>
        <v>3</v>
      </c>
      <c r="V17" s="382">
        <v>0</v>
      </c>
      <c r="W17" s="366">
        <v>0</v>
      </c>
      <c r="X17" s="103">
        <f t="shared" ref="X17:X24" si="1">SUM(F17,O17)</f>
        <v>1</v>
      </c>
      <c r="Y17" s="105">
        <f>X17/U17*100</f>
        <v>33.333333333333329</v>
      </c>
      <c r="Z17" s="377">
        <f t="shared" ref="Z17:Z56" si="2">SUM(H17,Q17)</f>
        <v>0</v>
      </c>
      <c r="AA17" s="341">
        <f t="shared" ref="AA17:AA56" si="3">Z17/U17*100</f>
        <v>0</v>
      </c>
      <c r="AB17" s="106">
        <f t="shared" ref="AB17:AB19" si="4">SUM(V17,X17,Z17)</f>
        <v>1</v>
      </c>
      <c r="AC17" s="112">
        <f>AB17/U17*100</f>
        <v>33.333333333333329</v>
      </c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</row>
    <row r="18" spans="1:151" s="84" customFormat="1" ht="21" customHeight="1">
      <c r="A18" s="69"/>
      <c r="B18" s="85" t="s">
        <v>43</v>
      </c>
      <c r="C18" s="86">
        <v>3</v>
      </c>
      <c r="D18" s="87">
        <v>0</v>
      </c>
      <c r="E18" s="102">
        <v>0</v>
      </c>
      <c r="F18" s="350">
        <v>0</v>
      </c>
      <c r="G18" s="88">
        <v>0</v>
      </c>
      <c r="H18" s="342">
        <v>0</v>
      </c>
      <c r="I18" s="341">
        <v>0</v>
      </c>
      <c r="J18" s="355">
        <v>0</v>
      </c>
      <c r="K18" s="356">
        <v>0</v>
      </c>
      <c r="L18" s="93">
        <v>2</v>
      </c>
      <c r="M18" s="361">
        <v>0</v>
      </c>
      <c r="N18" s="366">
        <v>0</v>
      </c>
      <c r="O18" s="340">
        <v>0</v>
      </c>
      <c r="P18" s="341">
        <v>0</v>
      </c>
      <c r="Q18" s="362">
        <v>0</v>
      </c>
      <c r="R18" s="363">
        <v>0</v>
      </c>
      <c r="S18" s="367">
        <v>0</v>
      </c>
      <c r="T18" s="370">
        <v>0</v>
      </c>
      <c r="U18" s="110">
        <f t="shared" si="0"/>
        <v>5</v>
      </c>
      <c r="V18" s="382">
        <v>0</v>
      </c>
      <c r="W18" s="366">
        <v>0</v>
      </c>
      <c r="X18" s="367">
        <f t="shared" si="1"/>
        <v>0</v>
      </c>
      <c r="Y18" s="366"/>
      <c r="Z18" s="383">
        <f t="shared" si="2"/>
        <v>0</v>
      </c>
      <c r="AA18" s="341">
        <f t="shared" si="3"/>
        <v>0</v>
      </c>
      <c r="AB18" s="355">
        <f t="shared" si="4"/>
        <v>0</v>
      </c>
      <c r="AC18" s="356">
        <f t="shared" ref="AC18:AC19" si="5">AB18/U18*100</f>
        <v>0</v>
      </c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</row>
    <row r="19" spans="1:151" s="84" customFormat="1" ht="21" customHeight="1">
      <c r="A19" s="147">
        <f>A15+1</f>
        <v>4</v>
      </c>
      <c r="B19" s="148" t="s">
        <v>44</v>
      </c>
      <c r="C19" s="100">
        <v>1</v>
      </c>
      <c r="D19" s="87">
        <v>0</v>
      </c>
      <c r="E19" s="88">
        <v>0</v>
      </c>
      <c r="F19" s="350">
        <v>0</v>
      </c>
      <c r="G19" s="88">
        <v>0</v>
      </c>
      <c r="H19" s="342">
        <v>0</v>
      </c>
      <c r="I19" s="341">
        <v>0</v>
      </c>
      <c r="J19" s="355">
        <v>0</v>
      </c>
      <c r="K19" s="356">
        <v>0</v>
      </c>
      <c r="L19" s="107">
        <v>7</v>
      </c>
      <c r="M19" s="365">
        <v>0</v>
      </c>
      <c r="N19" s="366">
        <v>0</v>
      </c>
      <c r="O19" s="367">
        <v>0</v>
      </c>
      <c r="P19" s="341">
        <v>0</v>
      </c>
      <c r="Q19" s="368">
        <v>0</v>
      </c>
      <c r="R19" s="366">
        <v>0</v>
      </c>
      <c r="S19" s="367">
        <v>0</v>
      </c>
      <c r="T19" s="370">
        <v>0</v>
      </c>
      <c r="U19" s="110">
        <f t="shared" si="0"/>
        <v>8</v>
      </c>
      <c r="V19" s="382">
        <v>0</v>
      </c>
      <c r="W19" s="366">
        <v>0</v>
      </c>
      <c r="X19" s="367">
        <f t="shared" si="1"/>
        <v>0</v>
      </c>
      <c r="Y19" s="366"/>
      <c r="Z19" s="383">
        <f t="shared" si="2"/>
        <v>0</v>
      </c>
      <c r="AA19" s="341">
        <f t="shared" si="3"/>
        <v>0</v>
      </c>
      <c r="AB19" s="355">
        <f t="shared" si="4"/>
        <v>0</v>
      </c>
      <c r="AC19" s="356">
        <f t="shared" si="5"/>
        <v>0</v>
      </c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</row>
    <row r="20" spans="1:151" s="84" customFormat="1" ht="21" customHeight="1">
      <c r="A20" s="69">
        <f>A19+1</f>
        <v>5</v>
      </c>
      <c r="B20" s="70" t="s">
        <v>45</v>
      </c>
      <c r="C20" s="134"/>
      <c r="D20" s="116"/>
      <c r="E20" s="117"/>
      <c r="F20" s="137"/>
      <c r="G20" s="127"/>
      <c r="H20" s="347"/>
      <c r="I20" s="346"/>
      <c r="J20" s="345"/>
      <c r="K20" s="357"/>
      <c r="L20" s="150"/>
      <c r="M20" s="371"/>
      <c r="N20" s="352"/>
      <c r="O20" s="137"/>
      <c r="P20" s="127"/>
      <c r="Q20" s="138"/>
      <c r="R20" s="141"/>
      <c r="S20" s="118"/>
      <c r="T20" s="121"/>
      <c r="U20" s="125">
        <f t="shared" si="0"/>
        <v>0</v>
      </c>
      <c r="V20" s="384"/>
      <c r="W20" s="346"/>
      <c r="X20" s="118">
        <f t="shared" si="1"/>
        <v>0</v>
      </c>
      <c r="Y20" s="119"/>
      <c r="Z20" s="98">
        <f t="shared" si="2"/>
        <v>0</v>
      </c>
      <c r="AA20" s="127"/>
      <c r="AB20" s="128"/>
      <c r="AC20" s="129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</row>
    <row r="21" spans="1:151" s="84" customFormat="1" ht="21" customHeight="1">
      <c r="A21" s="69"/>
      <c r="B21" s="99" t="s">
        <v>64</v>
      </c>
      <c r="C21" s="408">
        <v>0</v>
      </c>
      <c r="D21" s="87">
        <v>0</v>
      </c>
      <c r="E21" s="88">
        <v>0</v>
      </c>
      <c r="F21" s="360">
        <v>0</v>
      </c>
      <c r="G21" s="352">
        <v>0</v>
      </c>
      <c r="H21" s="342">
        <v>0</v>
      </c>
      <c r="I21" s="341">
        <v>0</v>
      </c>
      <c r="J21" s="358">
        <v>0</v>
      </c>
      <c r="K21" s="359">
        <v>0</v>
      </c>
      <c r="L21" s="139">
        <v>1</v>
      </c>
      <c r="M21" s="371">
        <v>0</v>
      </c>
      <c r="N21" s="352">
        <v>0</v>
      </c>
      <c r="O21" s="137">
        <v>1</v>
      </c>
      <c r="P21" s="185">
        <f t="shared" ref="P21:P56" si="6">O21/L21*100</f>
        <v>100</v>
      </c>
      <c r="Q21" s="377">
        <v>0</v>
      </c>
      <c r="R21" s="378">
        <v>0</v>
      </c>
      <c r="S21" s="131">
        <f t="shared" ref="S21:S22" si="7">SUM(M21,O21,Q21)</f>
        <v>1</v>
      </c>
      <c r="T21" s="335">
        <f t="shared" ref="T21:T22" si="8">S21/L21*100</f>
        <v>100</v>
      </c>
      <c r="U21" s="133">
        <f t="shared" si="0"/>
        <v>1</v>
      </c>
      <c r="V21" s="385">
        <v>0</v>
      </c>
      <c r="W21" s="352">
        <v>0</v>
      </c>
      <c r="X21" s="137">
        <f t="shared" si="1"/>
        <v>1</v>
      </c>
      <c r="Y21" s="185">
        <f t="shared" ref="Y21:Y22" si="9">X21/U21*100</f>
        <v>100</v>
      </c>
      <c r="Z21" s="377">
        <f t="shared" si="2"/>
        <v>0</v>
      </c>
      <c r="AA21" s="352">
        <f t="shared" si="3"/>
        <v>0</v>
      </c>
      <c r="AB21" s="151">
        <f t="shared" ref="AB21:AB22" si="10">SUM(V21,X21,Z21)</f>
        <v>1</v>
      </c>
      <c r="AC21" s="186">
        <f t="shared" ref="AC21:AC29" si="11">AB21/U21*100</f>
        <v>100</v>
      </c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</row>
    <row r="22" spans="1:151" s="84" customFormat="1" ht="21" customHeight="1">
      <c r="A22" s="69"/>
      <c r="B22" s="319" t="s">
        <v>46</v>
      </c>
      <c r="C22" s="100">
        <v>2</v>
      </c>
      <c r="D22" s="87">
        <v>0</v>
      </c>
      <c r="E22" s="88">
        <v>0</v>
      </c>
      <c r="F22" s="103">
        <v>1</v>
      </c>
      <c r="G22" s="105">
        <f>F22/C22*100</f>
        <v>50</v>
      </c>
      <c r="H22" s="342">
        <v>0</v>
      </c>
      <c r="I22" s="341">
        <v>0</v>
      </c>
      <c r="J22" s="106">
        <f>SUM(D22,F22,H22)</f>
        <v>1</v>
      </c>
      <c r="K22" s="112">
        <f>J22/C22*100</f>
        <v>50</v>
      </c>
      <c r="L22" s="107">
        <v>5</v>
      </c>
      <c r="M22" s="365">
        <v>0</v>
      </c>
      <c r="N22" s="366">
        <v>0</v>
      </c>
      <c r="O22" s="103">
        <v>2</v>
      </c>
      <c r="P22" s="105">
        <f t="shared" si="6"/>
        <v>40</v>
      </c>
      <c r="Q22" s="108">
        <v>2</v>
      </c>
      <c r="R22" s="105">
        <f>Q22/L22*100</f>
        <v>40</v>
      </c>
      <c r="S22" s="106">
        <f t="shared" si="7"/>
        <v>4</v>
      </c>
      <c r="T22" s="112">
        <f t="shared" si="8"/>
        <v>80</v>
      </c>
      <c r="U22" s="110">
        <f t="shared" si="0"/>
        <v>7</v>
      </c>
      <c r="V22" s="382">
        <v>0</v>
      </c>
      <c r="W22" s="366">
        <v>0</v>
      </c>
      <c r="X22" s="103">
        <f t="shared" si="1"/>
        <v>3</v>
      </c>
      <c r="Y22" s="105">
        <f t="shared" si="9"/>
        <v>42.857142857142854</v>
      </c>
      <c r="Z22" s="320">
        <f t="shared" si="2"/>
        <v>2</v>
      </c>
      <c r="AA22" s="105">
        <f t="shared" si="3"/>
        <v>28.571428571428569</v>
      </c>
      <c r="AB22" s="106">
        <f t="shared" si="10"/>
        <v>5</v>
      </c>
      <c r="AC22" s="112">
        <f t="shared" si="11"/>
        <v>71.428571428571431</v>
      </c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</row>
    <row r="23" spans="1:151" s="84" customFormat="1" ht="21" customHeight="1">
      <c r="A23" s="153">
        <v>6</v>
      </c>
      <c r="B23" s="154" t="s">
        <v>47</v>
      </c>
      <c r="C23" s="115"/>
      <c r="D23" s="116"/>
      <c r="E23" s="117"/>
      <c r="F23" s="118"/>
      <c r="G23" s="155"/>
      <c r="H23" s="347"/>
      <c r="I23" s="346"/>
      <c r="J23" s="156"/>
      <c r="K23" s="157"/>
      <c r="L23" s="115"/>
      <c r="M23" s="372"/>
      <c r="N23" s="346"/>
      <c r="O23" s="118"/>
      <c r="P23" s="119"/>
      <c r="Q23" s="120"/>
      <c r="R23" s="119"/>
      <c r="S23" s="156"/>
      <c r="T23" s="129"/>
      <c r="U23" s="125">
        <f t="shared" si="0"/>
        <v>0</v>
      </c>
      <c r="V23" s="384"/>
      <c r="W23" s="346"/>
      <c r="X23" s="118">
        <f t="shared" si="1"/>
        <v>0</v>
      </c>
      <c r="Y23" s="155"/>
      <c r="Z23" s="142">
        <f t="shared" si="2"/>
        <v>0</v>
      </c>
      <c r="AA23" s="127"/>
      <c r="AB23" s="128"/>
      <c r="AC23" s="158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</row>
    <row r="24" spans="1:151" s="84" customFormat="1" ht="21" customHeight="1">
      <c r="A24" s="159"/>
      <c r="B24" s="160" t="s">
        <v>48</v>
      </c>
      <c r="C24" s="161">
        <v>1</v>
      </c>
      <c r="D24" s="87">
        <v>0</v>
      </c>
      <c r="E24" s="88">
        <v>0</v>
      </c>
      <c r="F24" s="351">
        <v>0</v>
      </c>
      <c r="G24" s="352">
        <v>0</v>
      </c>
      <c r="H24" s="351">
        <v>0</v>
      </c>
      <c r="I24" s="352">
        <v>0</v>
      </c>
      <c r="J24" s="351">
        <v>0</v>
      </c>
      <c r="K24" s="352">
        <v>0</v>
      </c>
      <c r="L24" s="161">
        <v>1</v>
      </c>
      <c r="M24" s="373">
        <v>0</v>
      </c>
      <c r="N24" s="374">
        <v>0</v>
      </c>
      <c r="O24" s="162">
        <v>1</v>
      </c>
      <c r="P24" s="332">
        <f t="shared" si="6"/>
        <v>100</v>
      </c>
      <c r="Q24" s="379">
        <v>0</v>
      </c>
      <c r="R24" s="374">
        <v>0</v>
      </c>
      <c r="S24" s="163">
        <f t="shared" ref="S24:S26" si="12">SUM(M24,O24,Q24)</f>
        <v>1</v>
      </c>
      <c r="T24" s="336">
        <f t="shared" ref="T24:T26" si="13">S24/L24*100</f>
        <v>100</v>
      </c>
      <c r="U24" s="165">
        <f t="shared" si="0"/>
        <v>2</v>
      </c>
      <c r="V24" s="386">
        <v>0</v>
      </c>
      <c r="W24" s="374">
        <v>0</v>
      </c>
      <c r="X24" s="162">
        <f t="shared" si="1"/>
        <v>1</v>
      </c>
      <c r="Y24" s="338">
        <f>X24/U24*100</f>
        <v>50</v>
      </c>
      <c r="Z24" s="388">
        <f t="shared" si="2"/>
        <v>0</v>
      </c>
      <c r="AA24" s="374">
        <f t="shared" si="3"/>
        <v>0</v>
      </c>
      <c r="AB24" s="166">
        <f>SUM(V24,X24,Z24)</f>
        <v>1</v>
      </c>
      <c r="AC24" s="164">
        <f t="shared" si="11"/>
        <v>50</v>
      </c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</row>
    <row r="25" spans="1:151" s="84" customFormat="1" ht="21" customHeight="1">
      <c r="A25" s="453" t="s">
        <v>21</v>
      </c>
      <c r="B25" s="462"/>
      <c r="C25" s="167">
        <f>SUM(C11:C24)</f>
        <v>15</v>
      </c>
      <c r="D25" s="168">
        <f>SUM(D11:D24)</f>
        <v>0</v>
      </c>
      <c r="E25" s="169">
        <f>SUM(E11:E24)</f>
        <v>0</v>
      </c>
      <c r="F25" s="12">
        <f>SUM(F11:F24)</f>
        <v>3</v>
      </c>
      <c r="G25" s="13">
        <f>F25/C25*100</f>
        <v>20</v>
      </c>
      <c r="H25" s="353">
        <v>0</v>
      </c>
      <c r="I25" s="354">
        <v>0</v>
      </c>
      <c r="J25" s="12">
        <f>SUM(J11:J24)</f>
        <v>3</v>
      </c>
      <c r="K25" s="13">
        <f>J25/C25*100</f>
        <v>20</v>
      </c>
      <c r="L25" s="167">
        <f>SUM(L11:L24)</f>
        <v>40</v>
      </c>
      <c r="M25" s="375">
        <f>SUM(M11:M24)</f>
        <v>0</v>
      </c>
      <c r="N25" s="376">
        <v>0</v>
      </c>
      <c r="O25" s="12">
        <f>SUM(O11:O24)</f>
        <v>6</v>
      </c>
      <c r="P25" s="13">
        <f t="shared" si="6"/>
        <v>15</v>
      </c>
      <c r="Q25" s="170">
        <f>SUM(Q11:Q24)</f>
        <v>2</v>
      </c>
      <c r="R25" s="13">
        <f t="shared" ref="R25:R26" si="14">Q25/L25*100</f>
        <v>5</v>
      </c>
      <c r="S25" s="12">
        <f t="shared" si="12"/>
        <v>8</v>
      </c>
      <c r="T25" s="172">
        <f t="shared" si="13"/>
        <v>20</v>
      </c>
      <c r="U25" s="167">
        <f>SUM(U11:U24)</f>
        <v>55</v>
      </c>
      <c r="V25" s="387">
        <v>0</v>
      </c>
      <c r="W25" s="376">
        <v>0</v>
      </c>
      <c r="X25" s="12">
        <f>SUM(X11:X24)</f>
        <v>9</v>
      </c>
      <c r="Y25" s="13">
        <f>X25/U25*100</f>
        <v>16.363636363636363</v>
      </c>
      <c r="Z25" s="12">
        <f t="shared" si="2"/>
        <v>2</v>
      </c>
      <c r="AA25" s="13">
        <f t="shared" si="3"/>
        <v>3.6363636363636362</v>
      </c>
      <c r="AB25" s="12">
        <f>SUM(AB11:AB24)</f>
        <v>11</v>
      </c>
      <c r="AC25" s="172">
        <f t="shared" si="11"/>
        <v>20</v>
      </c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</row>
    <row r="26" spans="1:151" s="178" customFormat="1" ht="21" customHeight="1">
      <c r="A26" s="113">
        <v>7</v>
      </c>
      <c r="B26" s="114" t="s">
        <v>29</v>
      </c>
      <c r="C26" s="115">
        <v>2</v>
      </c>
      <c r="D26" s="116">
        <v>0</v>
      </c>
      <c r="E26" s="117">
        <v>0</v>
      </c>
      <c r="F26" s="390">
        <v>0</v>
      </c>
      <c r="G26" s="391">
        <v>0</v>
      </c>
      <c r="H26" s="392">
        <v>0</v>
      </c>
      <c r="I26" s="393">
        <v>0</v>
      </c>
      <c r="J26" s="355">
        <v>0</v>
      </c>
      <c r="K26" s="356">
        <v>0</v>
      </c>
      <c r="L26" s="115">
        <v>16</v>
      </c>
      <c r="M26" s="123">
        <v>1</v>
      </c>
      <c r="N26" s="127">
        <f>M26/L26*100</f>
        <v>6.25</v>
      </c>
      <c r="O26" s="118">
        <v>4</v>
      </c>
      <c r="P26" s="90">
        <f t="shared" si="6"/>
        <v>25</v>
      </c>
      <c r="Q26" s="120">
        <v>3</v>
      </c>
      <c r="R26" s="105">
        <f t="shared" si="14"/>
        <v>18.75</v>
      </c>
      <c r="S26" s="151">
        <f t="shared" si="12"/>
        <v>8</v>
      </c>
      <c r="T26" s="112">
        <f t="shared" si="13"/>
        <v>50</v>
      </c>
      <c r="U26" s="110">
        <f t="shared" ref="U26:U28" si="15">SUM(C26,L26)</f>
        <v>18</v>
      </c>
      <c r="V26" s="326">
        <f>SUM(D26,M26)</f>
        <v>1</v>
      </c>
      <c r="W26" s="88">
        <f>V26/U26*100</f>
        <v>5.5555555555555554</v>
      </c>
      <c r="X26" s="91">
        <f t="shared" ref="X26:X28" si="16">SUM(F26,O26)</f>
        <v>4</v>
      </c>
      <c r="Y26" s="90">
        <f t="shared" ref="Y26:Y29" si="17">X26/U26*100</f>
        <v>22.222222222222221</v>
      </c>
      <c r="Z26" s="91">
        <f t="shared" si="2"/>
        <v>3</v>
      </c>
      <c r="AA26" s="90">
        <f t="shared" si="3"/>
        <v>16.666666666666664</v>
      </c>
      <c r="AB26" s="91">
        <f t="shared" ref="AB26:AB28" si="18">SUM(V26,X26,Z26)</f>
        <v>8</v>
      </c>
      <c r="AC26" s="92">
        <f t="shared" si="11"/>
        <v>44.444444444444443</v>
      </c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7"/>
      <c r="ER26" s="177"/>
      <c r="ES26" s="177"/>
      <c r="ET26" s="177"/>
      <c r="EU26" s="177"/>
    </row>
    <row r="27" spans="1:151" s="84" customFormat="1" ht="21" customHeight="1">
      <c r="A27" s="113">
        <v>8</v>
      </c>
      <c r="B27" s="114" t="s">
        <v>49</v>
      </c>
      <c r="C27" s="115">
        <v>18</v>
      </c>
      <c r="D27" s="116">
        <v>2</v>
      </c>
      <c r="E27" s="117">
        <f>D27/C27*100</f>
        <v>11.111111111111111</v>
      </c>
      <c r="F27" s="179">
        <v>3</v>
      </c>
      <c r="G27" s="132">
        <f t="shared" ref="G27:G29" si="19">F27/C27*100</f>
        <v>16.666666666666664</v>
      </c>
      <c r="H27" s="180">
        <v>1</v>
      </c>
      <c r="I27" s="90">
        <f>H27/C27*100</f>
        <v>5.5555555555555554</v>
      </c>
      <c r="J27" s="106">
        <f t="shared" ref="J27:J29" si="20">SUM(D27,F27,H27)</f>
        <v>6</v>
      </c>
      <c r="K27" s="112">
        <f t="shared" ref="K27:K29" si="21">J27/C27*100</f>
        <v>33.333333333333329</v>
      </c>
      <c r="L27" s="395">
        <v>0</v>
      </c>
      <c r="M27" s="372">
        <v>0</v>
      </c>
      <c r="N27" s="366">
        <v>0</v>
      </c>
      <c r="O27" s="345">
        <v>0</v>
      </c>
      <c r="P27" s="366">
        <v>0</v>
      </c>
      <c r="Q27" s="396">
        <v>0</v>
      </c>
      <c r="R27" s="366">
        <v>0</v>
      </c>
      <c r="S27" s="345">
        <v>0</v>
      </c>
      <c r="T27" s="370">
        <v>0</v>
      </c>
      <c r="U27" s="110">
        <f t="shared" si="15"/>
        <v>18</v>
      </c>
      <c r="V27" s="326">
        <f t="shared" ref="V27" si="22">SUM(D27,M27)</f>
        <v>2</v>
      </c>
      <c r="W27" s="88">
        <f>V27/U27*100</f>
        <v>11.111111111111111</v>
      </c>
      <c r="X27" s="91">
        <f t="shared" si="16"/>
        <v>3</v>
      </c>
      <c r="Y27" s="90">
        <f t="shared" si="17"/>
        <v>16.666666666666664</v>
      </c>
      <c r="Z27" s="91">
        <f t="shared" si="2"/>
        <v>1</v>
      </c>
      <c r="AA27" s="90">
        <f t="shared" si="3"/>
        <v>5.5555555555555554</v>
      </c>
      <c r="AB27" s="91">
        <f t="shared" si="18"/>
        <v>6</v>
      </c>
      <c r="AC27" s="92">
        <f t="shared" si="11"/>
        <v>33.333333333333329</v>
      </c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</row>
    <row r="28" spans="1:151" s="84" customFormat="1" ht="21" customHeight="1">
      <c r="A28" s="113">
        <v>9</v>
      </c>
      <c r="B28" s="114" t="s">
        <v>28</v>
      </c>
      <c r="C28" s="115">
        <v>7</v>
      </c>
      <c r="D28" s="116">
        <v>0</v>
      </c>
      <c r="E28" s="117">
        <v>0</v>
      </c>
      <c r="F28" s="179">
        <v>3</v>
      </c>
      <c r="G28" s="132">
        <f t="shared" si="19"/>
        <v>42.857142857142854</v>
      </c>
      <c r="H28" s="394">
        <v>0</v>
      </c>
      <c r="I28" s="341">
        <v>0</v>
      </c>
      <c r="J28" s="142">
        <f t="shared" si="20"/>
        <v>3</v>
      </c>
      <c r="K28" s="129">
        <f t="shared" si="21"/>
        <v>42.857142857142854</v>
      </c>
      <c r="L28" s="395">
        <v>0</v>
      </c>
      <c r="M28" s="397">
        <v>0</v>
      </c>
      <c r="N28" s="346">
        <v>0</v>
      </c>
      <c r="O28" s="345">
        <v>0</v>
      </c>
      <c r="P28" s="346">
        <v>0</v>
      </c>
      <c r="Q28" s="396">
        <v>0</v>
      </c>
      <c r="R28" s="398">
        <v>0</v>
      </c>
      <c r="S28" s="345"/>
      <c r="T28" s="370">
        <v>0</v>
      </c>
      <c r="U28" s="125">
        <f t="shared" si="15"/>
        <v>7</v>
      </c>
      <c r="V28" s="382">
        <v>0</v>
      </c>
      <c r="W28" s="346">
        <v>0</v>
      </c>
      <c r="X28" s="128">
        <f t="shared" si="16"/>
        <v>3</v>
      </c>
      <c r="Y28" s="119">
        <f t="shared" si="17"/>
        <v>42.857142857142854</v>
      </c>
      <c r="Z28" s="348">
        <v>0</v>
      </c>
      <c r="AA28" s="346">
        <v>0</v>
      </c>
      <c r="AB28" s="151">
        <f t="shared" si="18"/>
        <v>3</v>
      </c>
      <c r="AC28" s="152">
        <f t="shared" si="11"/>
        <v>42.857142857142854</v>
      </c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</row>
    <row r="29" spans="1:151" s="84" customFormat="1" ht="21" customHeight="1">
      <c r="A29" s="453" t="s">
        <v>2</v>
      </c>
      <c r="B29" s="454"/>
      <c r="C29" s="167">
        <f>SUM(C26:C28)</f>
        <v>27</v>
      </c>
      <c r="D29" s="322">
        <f>SUM(D26:D28)</f>
        <v>2</v>
      </c>
      <c r="E29" s="323">
        <f>D29/C29*100</f>
        <v>7.4074074074074066</v>
      </c>
      <c r="F29" s="253">
        <f>SUM(F26:F28)</f>
        <v>6</v>
      </c>
      <c r="G29" s="324">
        <f t="shared" si="19"/>
        <v>22.222222222222221</v>
      </c>
      <c r="H29" s="253">
        <f>SUM(H26:H28)</f>
        <v>1</v>
      </c>
      <c r="I29" s="324">
        <f>H29/C29*100</f>
        <v>3.7037037037037033</v>
      </c>
      <c r="J29" s="253">
        <f t="shared" si="20"/>
        <v>9</v>
      </c>
      <c r="K29" s="321">
        <f t="shared" si="21"/>
        <v>33.333333333333329</v>
      </c>
      <c r="L29" s="167">
        <f>SUM(L26:L28)</f>
        <v>16</v>
      </c>
      <c r="M29" s="322">
        <f>SUM(M26:M28)</f>
        <v>1</v>
      </c>
      <c r="N29" s="339">
        <f>M29/L29*100</f>
        <v>6.25</v>
      </c>
      <c r="O29" s="253">
        <f>SUM(O26:O28)</f>
        <v>4</v>
      </c>
      <c r="P29" s="324">
        <f t="shared" si="6"/>
        <v>25</v>
      </c>
      <c r="Q29" s="253">
        <f>SUM(Q26:Q28)</f>
        <v>3</v>
      </c>
      <c r="R29" s="325">
        <f>Q29/L29*100</f>
        <v>18.75</v>
      </c>
      <c r="S29" s="253">
        <f>SUM(M29,O29,Q29)</f>
        <v>8</v>
      </c>
      <c r="T29" s="321">
        <f>S29/L29*100</f>
        <v>50</v>
      </c>
      <c r="U29" s="167">
        <f>SUM(U26:U28)</f>
        <v>43</v>
      </c>
      <c r="V29" s="327">
        <f>SUM(V26:V28)</f>
        <v>3</v>
      </c>
      <c r="W29" s="323">
        <f>V29/U29*100</f>
        <v>6.9767441860465116</v>
      </c>
      <c r="X29" s="253">
        <f>SUM(X26:X28)</f>
        <v>10</v>
      </c>
      <c r="Y29" s="324">
        <f t="shared" si="17"/>
        <v>23.255813953488371</v>
      </c>
      <c r="Z29" s="253">
        <f t="shared" si="2"/>
        <v>4</v>
      </c>
      <c r="AA29" s="324">
        <f t="shared" si="3"/>
        <v>9.3023255813953494</v>
      </c>
      <c r="AB29" s="253">
        <f>SUM(AB26:AB28)</f>
        <v>17</v>
      </c>
      <c r="AC29" s="321">
        <f t="shared" si="11"/>
        <v>39.534883720930232</v>
      </c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</row>
    <row r="30" spans="1:151" s="84" customFormat="1" ht="21" customHeight="1">
      <c r="A30" s="69">
        <v>10</v>
      </c>
      <c r="B30" s="181" t="s">
        <v>3</v>
      </c>
      <c r="C30" s="134"/>
      <c r="D30" s="135"/>
      <c r="E30" s="136"/>
      <c r="F30" s="174"/>
      <c r="G30" s="182"/>
      <c r="H30" s="183"/>
      <c r="I30" s="184"/>
      <c r="J30" s="128"/>
      <c r="K30" s="158"/>
      <c r="L30" s="134"/>
      <c r="M30" s="140"/>
      <c r="N30" s="127"/>
      <c r="O30" s="137"/>
      <c r="P30" s="127"/>
      <c r="Q30" s="183"/>
      <c r="R30" s="127"/>
      <c r="S30" s="183"/>
      <c r="T30" s="127"/>
      <c r="U30" s="125"/>
      <c r="V30" s="328"/>
      <c r="W30" s="136"/>
      <c r="X30" s="175"/>
      <c r="Y30" s="185"/>
      <c r="Z30" s="151">
        <f t="shared" si="2"/>
        <v>0</v>
      </c>
      <c r="AA30" s="127"/>
      <c r="AB30" s="151"/>
      <c r="AC30" s="186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</row>
    <row r="31" spans="1:151" s="84" customFormat="1" ht="21" customHeight="1">
      <c r="A31" s="69"/>
      <c r="B31" s="189" t="s">
        <v>50</v>
      </c>
      <c r="C31" s="134">
        <v>7</v>
      </c>
      <c r="D31" s="135">
        <v>0</v>
      </c>
      <c r="E31" s="136">
        <v>0</v>
      </c>
      <c r="F31" s="190">
        <v>1</v>
      </c>
      <c r="G31" s="191">
        <f t="shared" ref="G31:G37" si="23">F31/C31*100</f>
        <v>14.285714285714285</v>
      </c>
      <c r="H31" s="377">
        <v>0</v>
      </c>
      <c r="I31" s="352">
        <v>0</v>
      </c>
      <c r="J31" s="192">
        <f t="shared" ref="J31" si="24">SUM(D31,F31,H31)</f>
        <v>1</v>
      </c>
      <c r="K31" s="193">
        <f t="shared" ref="K31" si="25">J31/C31*100</f>
        <v>14.285714285714285</v>
      </c>
      <c r="L31" s="134">
        <v>3</v>
      </c>
      <c r="M31" s="371">
        <v>0</v>
      </c>
      <c r="N31" s="352">
        <v>0</v>
      </c>
      <c r="O31" s="360">
        <v>0</v>
      </c>
      <c r="P31" s="352">
        <v>0</v>
      </c>
      <c r="Q31" s="377">
        <v>0</v>
      </c>
      <c r="R31" s="352">
        <v>0</v>
      </c>
      <c r="S31" s="403">
        <v>0</v>
      </c>
      <c r="T31" s="404">
        <v>0</v>
      </c>
      <c r="U31" s="133">
        <f t="shared" ref="U31:U34" si="26">SUM(C31,L31)</f>
        <v>10</v>
      </c>
      <c r="V31" s="385">
        <v>0</v>
      </c>
      <c r="W31" s="352">
        <v>0</v>
      </c>
      <c r="X31" s="192">
        <f t="shared" ref="X31:X34" si="27">SUM(F31,O31)</f>
        <v>1</v>
      </c>
      <c r="Y31" s="127">
        <f t="shared" ref="Y31:Y39" si="28">X31/U31*100</f>
        <v>10</v>
      </c>
      <c r="Z31" s="377">
        <v>0</v>
      </c>
      <c r="AA31" s="352">
        <v>0</v>
      </c>
      <c r="AB31" s="192">
        <f t="shared" ref="AB31:AB34" si="29">SUM(V31,X31,Z31)</f>
        <v>1</v>
      </c>
      <c r="AC31" s="152">
        <f>AB31/U31*100</f>
        <v>10</v>
      </c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</row>
    <row r="32" spans="1:151" s="84" customFormat="1" ht="21" customHeight="1">
      <c r="A32" s="147">
        <v>11</v>
      </c>
      <c r="B32" s="194" t="s">
        <v>4</v>
      </c>
      <c r="C32" s="100">
        <v>16</v>
      </c>
      <c r="D32" s="101">
        <v>1</v>
      </c>
      <c r="E32" s="102">
        <f>D32/C32*100</f>
        <v>6.25</v>
      </c>
      <c r="F32" s="195">
        <v>4</v>
      </c>
      <c r="G32" s="196">
        <f t="shared" si="23"/>
        <v>25</v>
      </c>
      <c r="H32" s="149">
        <v>1</v>
      </c>
      <c r="I32" s="105">
        <f t="shared" ref="I32:I35" si="30">H32/C32*100</f>
        <v>6.25</v>
      </c>
      <c r="J32" s="106">
        <f t="shared" ref="J32:J37" si="31">SUM(D32,F32,H32)</f>
        <v>6</v>
      </c>
      <c r="K32" s="112">
        <f t="shared" ref="K32:K37" si="32">J32/C32*100</f>
        <v>37.5</v>
      </c>
      <c r="L32" s="100">
        <v>4</v>
      </c>
      <c r="M32" s="365">
        <v>0</v>
      </c>
      <c r="N32" s="366">
        <v>0</v>
      </c>
      <c r="O32" s="367">
        <v>0</v>
      </c>
      <c r="P32" s="366">
        <v>0</v>
      </c>
      <c r="Q32" s="368">
        <v>0</v>
      </c>
      <c r="R32" s="369">
        <v>0</v>
      </c>
      <c r="S32" s="367">
        <v>0</v>
      </c>
      <c r="T32" s="370">
        <v>0</v>
      </c>
      <c r="U32" s="110">
        <f t="shared" si="26"/>
        <v>20</v>
      </c>
      <c r="V32" s="326">
        <f t="shared" ref="V32" si="33">SUM(D32,M32)</f>
        <v>1</v>
      </c>
      <c r="W32" s="102">
        <f>V32/U32*100</f>
        <v>5</v>
      </c>
      <c r="X32" s="106">
        <f t="shared" si="27"/>
        <v>4</v>
      </c>
      <c r="Y32" s="105">
        <f t="shared" si="28"/>
        <v>20</v>
      </c>
      <c r="Z32" s="106">
        <f t="shared" si="2"/>
        <v>1</v>
      </c>
      <c r="AA32" s="105">
        <f t="shared" si="3"/>
        <v>5</v>
      </c>
      <c r="AB32" s="106">
        <f t="shared" si="29"/>
        <v>6</v>
      </c>
      <c r="AC32" s="112">
        <f t="shared" ref="AC32:AC39" si="34">AB32/U32*100</f>
        <v>30</v>
      </c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</row>
    <row r="33" spans="1:151" s="84" customFormat="1" ht="21" customHeight="1">
      <c r="A33" s="147">
        <v>12</v>
      </c>
      <c r="B33" s="194" t="s">
        <v>30</v>
      </c>
      <c r="C33" s="100">
        <v>2</v>
      </c>
      <c r="D33" s="101">
        <v>0</v>
      </c>
      <c r="E33" s="102">
        <v>0</v>
      </c>
      <c r="F33" s="195">
        <v>1</v>
      </c>
      <c r="G33" s="132">
        <f t="shared" si="23"/>
        <v>50</v>
      </c>
      <c r="H33" s="383">
        <v>0</v>
      </c>
      <c r="I33" s="366">
        <v>0</v>
      </c>
      <c r="J33" s="111">
        <f t="shared" si="31"/>
        <v>1</v>
      </c>
      <c r="K33" s="112">
        <f t="shared" si="32"/>
        <v>50</v>
      </c>
      <c r="L33" s="100">
        <v>2</v>
      </c>
      <c r="M33" s="365">
        <v>0</v>
      </c>
      <c r="N33" s="366">
        <v>0</v>
      </c>
      <c r="O33" s="367">
        <v>0</v>
      </c>
      <c r="P33" s="366">
        <v>0</v>
      </c>
      <c r="Q33" s="368">
        <v>0</v>
      </c>
      <c r="R33" s="366">
        <v>0</v>
      </c>
      <c r="S33" s="367">
        <v>0</v>
      </c>
      <c r="T33" s="366">
        <v>0</v>
      </c>
      <c r="U33" s="110">
        <f t="shared" si="26"/>
        <v>4</v>
      </c>
      <c r="V33" s="382">
        <v>0</v>
      </c>
      <c r="W33" s="366">
        <v>0</v>
      </c>
      <c r="X33" s="103">
        <f t="shared" si="27"/>
        <v>1</v>
      </c>
      <c r="Y33" s="105">
        <f t="shared" si="28"/>
        <v>25</v>
      </c>
      <c r="Z33" s="368">
        <v>0</v>
      </c>
      <c r="AA33" s="366">
        <v>0</v>
      </c>
      <c r="AB33" s="103">
        <f t="shared" si="29"/>
        <v>1</v>
      </c>
      <c r="AC33" s="109">
        <f t="shared" si="34"/>
        <v>25</v>
      </c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</row>
    <row r="34" spans="1:151" s="84" customFormat="1" ht="21" customHeight="1">
      <c r="A34" s="425">
        <v>13</v>
      </c>
      <c r="B34" s="426" t="s">
        <v>51</v>
      </c>
      <c r="C34" s="427">
        <v>9</v>
      </c>
      <c r="D34" s="428">
        <v>0</v>
      </c>
      <c r="E34" s="429">
        <v>0</v>
      </c>
      <c r="F34" s="430">
        <v>3</v>
      </c>
      <c r="G34" s="431">
        <f t="shared" si="23"/>
        <v>33.333333333333329</v>
      </c>
      <c r="H34" s="432">
        <v>0</v>
      </c>
      <c r="I34" s="433">
        <v>0</v>
      </c>
      <c r="J34" s="434">
        <f t="shared" si="31"/>
        <v>3</v>
      </c>
      <c r="K34" s="435">
        <f t="shared" si="32"/>
        <v>33.333333333333329</v>
      </c>
      <c r="L34" s="427">
        <v>3</v>
      </c>
      <c r="M34" s="436">
        <v>0</v>
      </c>
      <c r="N34" s="433">
        <v>0</v>
      </c>
      <c r="O34" s="437">
        <v>1</v>
      </c>
      <c r="P34" s="438">
        <f t="shared" si="6"/>
        <v>33.333333333333329</v>
      </c>
      <c r="Q34" s="439">
        <v>0</v>
      </c>
      <c r="R34" s="433">
        <v>0</v>
      </c>
      <c r="S34" s="437">
        <f>SUM(M34,O34,Q34)</f>
        <v>1</v>
      </c>
      <c r="T34" s="435">
        <f>S34/L34*100</f>
        <v>33.333333333333329</v>
      </c>
      <c r="U34" s="440">
        <f t="shared" si="26"/>
        <v>12</v>
      </c>
      <c r="V34" s="441">
        <v>0</v>
      </c>
      <c r="W34" s="433">
        <v>0</v>
      </c>
      <c r="X34" s="434">
        <f t="shared" si="27"/>
        <v>4</v>
      </c>
      <c r="Y34" s="438">
        <f t="shared" si="28"/>
        <v>33.333333333333329</v>
      </c>
      <c r="Z34" s="439">
        <v>0</v>
      </c>
      <c r="AA34" s="433">
        <v>0</v>
      </c>
      <c r="AB34" s="434">
        <f t="shared" si="29"/>
        <v>4</v>
      </c>
      <c r="AC34" s="435">
        <f t="shared" si="34"/>
        <v>33.333333333333329</v>
      </c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</row>
    <row r="35" spans="1:151" s="84" customFormat="1" ht="21" customHeight="1">
      <c r="A35" s="463" t="s">
        <v>5</v>
      </c>
      <c r="B35" s="464"/>
      <c r="C35" s="167">
        <f>SUM(C31:C34)</f>
        <v>34</v>
      </c>
      <c r="D35" s="168">
        <f>SUM(D31:D34)</f>
        <v>1</v>
      </c>
      <c r="E35" s="169">
        <f>D35/C35*100</f>
        <v>2.9411764705882351</v>
      </c>
      <c r="F35" s="12">
        <f>SUM(F31:F34)</f>
        <v>9</v>
      </c>
      <c r="G35" s="13">
        <f t="shared" si="23"/>
        <v>26.47058823529412</v>
      </c>
      <c r="H35" s="170">
        <f>SUM(H31:H34)</f>
        <v>1</v>
      </c>
      <c r="I35" s="13">
        <f t="shared" si="30"/>
        <v>2.9411764705882351</v>
      </c>
      <c r="J35" s="12">
        <f t="shared" si="31"/>
        <v>11</v>
      </c>
      <c r="K35" s="13">
        <f t="shared" si="32"/>
        <v>32.352941176470587</v>
      </c>
      <c r="L35" s="167">
        <f>SUM(L31:L34)</f>
        <v>12</v>
      </c>
      <c r="M35" s="375">
        <v>0</v>
      </c>
      <c r="N35" s="405">
        <v>0</v>
      </c>
      <c r="O35" s="12">
        <f>SUM(O31:O34)</f>
        <v>1</v>
      </c>
      <c r="P35" s="13">
        <f t="shared" si="6"/>
        <v>8.3333333333333321</v>
      </c>
      <c r="Q35" s="406">
        <v>0</v>
      </c>
      <c r="R35" s="405">
        <v>0</v>
      </c>
      <c r="S35" s="12">
        <f>SUM(M35,O35,Q35)</f>
        <v>1</v>
      </c>
      <c r="T35" s="13">
        <f>S35/L35*100</f>
        <v>8.3333333333333321</v>
      </c>
      <c r="U35" s="167">
        <f>SUM(U31:U34)</f>
        <v>46</v>
      </c>
      <c r="V35" s="329">
        <f>SUM(V31:V34)</f>
        <v>1</v>
      </c>
      <c r="W35" s="169">
        <f>V35/U35*100</f>
        <v>2.1739130434782608</v>
      </c>
      <c r="X35" s="12">
        <f>SUM(X31:X34)</f>
        <v>10</v>
      </c>
      <c r="Y35" s="13">
        <f t="shared" si="28"/>
        <v>21.739130434782609</v>
      </c>
      <c r="Z35" s="12">
        <f t="shared" si="2"/>
        <v>1</v>
      </c>
      <c r="AA35" s="13">
        <f t="shared" si="3"/>
        <v>2.1739130434782608</v>
      </c>
      <c r="AB35" s="12">
        <f>SUM(AB31:AB34)</f>
        <v>12</v>
      </c>
      <c r="AC35" s="172">
        <f t="shared" si="34"/>
        <v>26.086956521739129</v>
      </c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</row>
    <row r="36" spans="1:151" s="84" customFormat="1" ht="21" customHeight="1">
      <c r="A36" s="130">
        <v>14</v>
      </c>
      <c r="B36" s="181" t="s">
        <v>61</v>
      </c>
      <c r="C36" s="317">
        <v>5</v>
      </c>
      <c r="D36" s="371">
        <v>0</v>
      </c>
      <c r="E36" s="352">
        <v>0</v>
      </c>
      <c r="F36" s="360">
        <v>0</v>
      </c>
      <c r="G36" s="352">
        <v>0</v>
      </c>
      <c r="H36" s="377">
        <v>0</v>
      </c>
      <c r="I36" s="352">
        <v>0</v>
      </c>
      <c r="J36" s="403">
        <v>0</v>
      </c>
      <c r="K36" s="404">
        <v>0</v>
      </c>
      <c r="L36" s="408">
        <v>0</v>
      </c>
      <c r="M36" s="414">
        <v>0</v>
      </c>
      <c r="N36" s="352">
        <v>0</v>
      </c>
      <c r="O36" s="377">
        <v>0</v>
      </c>
      <c r="P36" s="352">
        <v>0</v>
      </c>
      <c r="Q36" s="377">
        <v>0</v>
      </c>
      <c r="R36" s="378">
        <v>0</v>
      </c>
      <c r="S36" s="377">
        <v>0</v>
      </c>
      <c r="T36" s="378">
        <v>0</v>
      </c>
      <c r="U36" s="318">
        <f>SUM(C36,L36)</f>
        <v>5</v>
      </c>
      <c r="V36" s="385">
        <v>0</v>
      </c>
      <c r="W36" s="424">
        <v>0</v>
      </c>
      <c r="X36" s="403">
        <v>0</v>
      </c>
      <c r="Y36" s="341">
        <f t="shared" si="28"/>
        <v>0</v>
      </c>
      <c r="Z36" s="403">
        <v>0</v>
      </c>
      <c r="AA36" s="352">
        <v>0</v>
      </c>
      <c r="AB36" s="403">
        <v>0</v>
      </c>
      <c r="AC36" s="344">
        <f t="shared" si="34"/>
        <v>0</v>
      </c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</row>
    <row r="37" spans="1:151" s="84" customFormat="1" ht="21" customHeight="1">
      <c r="A37" s="69">
        <v>15</v>
      </c>
      <c r="B37" s="399" t="s">
        <v>6</v>
      </c>
      <c r="C37" s="400">
        <v>9</v>
      </c>
      <c r="D37" s="365">
        <v>0</v>
      </c>
      <c r="E37" s="407">
        <v>0</v>
      </c>
      <c r="F37" s="210">
        <v>4</v>
      </c>
      <c r="G37" s="196">
        <f t="shared" si="23"/>
        <v>44.444444444444443</v>
      </c>
      <c r="H37" s="383">
        <v>0</v>
      </c>
      <c r="I37" s="366">
        <v>0</v>
      </c>
      <c r="J37" s="210">
        <f t="shared" si="31"/>
        <v>4</v>
      </c>
      <c r="K37" s="337">
        <f t="shared" si="32"/>
        <v>44.444444444444443</v>
      </c>
      <c r="L37" s="410">
        <v>0</v>
      </c>
      <c r="M37" s="365">
        <v>0</v>
      </c>
      <c r="N37" s="366">
        <v>0</v>
      </c>
      <c r="O37" s="367">
        <v>0</v>
      </c>
      <c r="P37" s="366">
        <v>0</v>
      </c>
      <c r="Q37" s="368">
        <v>0</v>
      </c>
      <c r="R37" s="369">
        <v>0</v>
      </c>
      <c r="S37" s="367">
        <v>0</v>
      </c>
      <c r="T37" s="370">
        <v>0</v>
      </c>
      <c r="U37" s="402">
        <f t="shared" ref="U37:U39" si="35">SUM(C37,L37)</f>
        <v>9</v>
      </c>
      <c r="V37" s="382">
        <v>0</v>
      </c>
      <c r="W37" s="366">
        <v>0</v>
      </c>
      <c r="X37" s="401">
        <f t="shared" ref="X37:X39" si="36">SUM(F37,O37)</f>
        <v>4</v>
      </c>
      <c r="Y37" s="105">
        <f t="shared" si="28"/>
        <v>44.444444444444443</v>
      </c>
      <c r="Z37" s="355">
        <f t="shared" si="2"/>
        <v>0</v>
      </c>
      <c r="AA37" s="366">
        <f t="shared" si="3"/>
        <v>0</v>
      </c>
      <c r="AB37" s="401">
        <f t="shared" ref="AB37:AB39" si="37">SUM(V37,X37,Z37)</f>
        <v>4</v>
      </c>
      <c r="AC37" s="337">
        <f t="shared" si="34"/>
        <v>44.444444444444443</v>
      </c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</row>
    <row r="38" spans="1:151" s="84" customFormat="1" ht="21" customHeight="1">
      <c r="A38" s="147">
        <v>16</v>
      </c>
      <c r="B38" s="148" t="s">
        <v>7</v>
      </c>
      <c r="C38" s="197">
        <v>8</v>
      </c>
      <c r="D38" s="365">
        <v>0</v>
      </c>
      <c r="E38" s="407">
        <v>0</v>
      </c>
      <c r="F38" s="409">
        <v>0</v>
      </c>
      <c r="G38" s="391">
        <v>0</v>
      </c>
      <c r="H38" s="383">
        <v>0</v>
      </c>
      <c r="I38" s="366">
        <v>0</v>
      </c>
      <c r="J38" s="355">
        <v>0</v>
      </c>
      <c r="K38" s="356">
        <v>0</v>
      </c>
      <c r="L38" s="410">
        <v>0</v>
      </c>
      <c r="M38" s="365">
        <v>0</v>
      </c>
      <c r="N38" s="366">
        <v>0</v>
      </c>
      <c r="O38" s="367">
        <v>0</v>
      </c>
      <c r="P38" s="366">
        <v>0</v>
      </c>
      <c r="Q38" s="368">
        <v>0</v>
      </c>
      <c r="R38" s="369">
        <v>0</v>
      </c>
      <c r="S38" s="367">
        <v>0</v>
      </c>
      <c r="T38" s="370">
        <v>0</v>
      </c>
      <c r="U38" s="201">
        <f t="shared" si="35"/>
        <v>8</v>
      </c>
      <c r="V38" s="382">
        <v>0</v>
      </c>
      <c r="W38" s="366">
        <v>0</v>
      </c>
      <c r="X38" s="367">
        <v>0</v>
      </c>
      <c r="Y38" s="366">
        <f t="shared" si="28"/>
        <v>0</v>
      </c>
      <c r="Z38" s="368">
        <v>0</v>
      </c>
      <c r="AA38" s="366">
        <f t="shared" si="3"/>
        <v>0</v>
      </c>
      <c r="AB38" s="355">
        <f t="shared" si="37"/>
        <v>0</v>
      </c>
      <c r="AC38" s="356">
        <f t="shared" si="34"/>
        <v>0</v>
      </c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</row>
    <row r="39" spans="1:151" s="84" customFormat="1" ht="21" customHeight="1">
      <c r="A39" s="147">
        <v>17</v>
      </c>
      <c r="B39" s="148" t="s">
        <v>8</v>
      </c>
      <c r="C39" s="197">
        <v>3</v>
      </c>
      <c r="D39" s="365">
        <v>0</v>
      </c>
      <c r="E39" s="366">
        <v>0</v>
      </c>
      <c r="F39" s="409">
        <v>0</v>
      </c>
      <c r="G39" s="391">
        <v>0</v>
      </c>
      <c r="H39" s="383">
        <v>0</v>
      </c>
      <c r="I39" s="366">
        <v>0</v>
      </c>
      <c r="J39" s="355">
        <v>0</v>
      </c>
      <c r="K39" s="356">
        <v>0</v>
      </c>
      <c r="L39" s="197">
        <v>1</v>
      </c>
      <c r="M39" s="365">
        <v>0</v>
      </c>
      <c r="N39" s="366">
        <v>0</v>
      </c>
      <c r="O39" s="367">
        <v>0</v>
      </c>
      <c r="P39" s="366">
        <v>0</v>
      </c>
      <c r="Q39" s="368">
        <v>0</v>
      </c>
      <c r="R39" s="369">
        <v>0</v>
      </c>
      <c r="S39" s="367">
        <v>0</v>
      </c>
      <c r="T39" s="370">
        <v>0</v>
      </c>
      <c r="U39" s="201">
        <f t="shared" si="35"/>
        <v>4</v>
      </c>
      <c r="V39" s="382">
        <v>0</v>
      </c>
      <c r="W39" s="341">
        <v>0</v>
      </c>
      <c r="X39" s="367">
        <f t="shared" si="36"/>
        <v>0</v>
      </c>
      <c r="Y39" s="366">
        <f t="shared" si="28"/>
        <v>0</v>
      </c>
      <c r="Z39" s="343">
        <f t="shared" si="2"/>
        <v>0</v>
      </c>
      <c r="AA39" s="366">
        <f t="shared" si="3"/>
        <v>0</v>
      </c>
      <c r="AB39" s="355">
        <f t="shared" si="37"/>
        <v>0</v>
      </c>
      <c r="AC39" s="356">
        <f t="shared" si="34"/>
        <v>0</v>
      </c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</row>
    <row r="40" spans="1:151" s="84" customFormat="1" ht="21" customHeight="1">
      <c r="A40" s="113">
        <v>18</v>
      </c>
      <c r="B40" s="114" t="s">
        <v>9</v>
      </c>
      <c r="C40" s="202"/>
      <c r="D40" s="116"/>
      <c r="E40" s="203"/>
      <c r="F40" s="204"/>
      <c r="G40" s="205"/>
      <c r="H40" s="180"/>
      <c r="I40" s="119"/>
      <c r="J40" s="128"/>
      <c r="K40" s="129"/>
      <c r="L40" s="202"/>
      <c r="M40" s="206"/>
      <c r="N40" s="119"/>
      <c r="O40" s="207"/>
      <c r="P40" s="119"/>
      <c r="Q40" s="120"/>
      <c r="R40" s="124"/>
      <c r="S40" s="207"/>
      <c r="T40" s="121"/>
      <c r="U40" s="208"/>
      <c r="V40" s="328"/>
      <c r="W40" s="136"/>
      <c r="X40" s="151"/>
      <c r="Y40" s="127"/>
      <c r="Z40" s="151">
        <f t="shared" si="2"/>
        <v>0</v>
      </c>
      <c r="AA40" s="127"/>
      <c r="AB40" s="151"/>
      <c r="AC40" s="15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</row>
    <row r="41" spans="1:151" s="84" customFormat="1" ht="21" customHeight="1">
      <c r="A41" s="69"/>
      <c r="B41" s="188" t="s">
        <v>52</v>
      </c>
      <c r="C41" s="209">
        <v>19</v>
      </c>
      <c r="D41" s="87">
        <v>0</v>
      </c>
      <c r="E41" s="198">
        <v>0</v>
      </c>
      <c r="F41" s="210">
        <v>1</v>
      </c>
      <c r="G41" s="132">
        <f t="shared" ref="G41:G43" si="38">F41/C41*100</f>
        <v>5.2631578947368416</v>
      </c>
      <c r="H41" s="143">
        <v>1</v>
      </c>
      <c r="I41" s="90">
        <f t="shared" ref="I41:I56" si="39">H41/C41*100</f>
        <v>5.2631578947368416</v>
      </c>
      <c r="J41" s="91">
        <f t="shared" ref="J41:J56" si="40">SUM(D41,F41,H41)</f>
        <v>2</v>
      </c>
      <c r="K41" s="92">
        <f t="shared" ref="K41:K56" si="41">J41/C41*100</f>
        <v>10.526315789473683</v>
      </c>
      <c r="L41" s="209">
        <v>7</v>
      </c>
      <c r="M41" s="418">
        <v>0</v>
      </c>
      <c r="N41" s="341">
        <v>0</v>
      </c>
      <c r="O41" s="211">
        <v>3</v>
      </c>
      <c r="P41" s="90">
        <f t="shared" si="6"/>
        <v>42.857142857142854</v>
      </c>
      <c r="Q41" s="362">
        <v>0</v>
      </c>
      <c r="R41" s="363">
        <v>0</v>
      </c>
      <c r="S41" s="211">
        <f>SUM(M41,O41,Q41)</f>
        <v>3</v>
      </c>
      <c r="T41" s="96">
        <f>S41/L41*100</f>
        <v>42.857142857142854</v>
      </c>
      <c r="U41" s="212">
        <f t="shared" ref="U41:U47" si="42">SUM(C41,L41)</f>
        <v>26</v>
      </c>
      <c r="V41" s="381">
        <v>0</v>
      </c>
      <c r="W41" s="341">
        <v>0</v>
      </c>
      <c r="X41" s="91">
        <f t="shared" ref="X41:X47" si="43">SUM(F41,O41)</f>
        <v>4</v>
      </c>
      <c r="Y41" s="90">
        <f t="shared" ref="Y41:Y43" si="44">X41/U41*100</f>
        <v>15.384615384615385</v>
      </c>
      <c r="Z41" s="91">
        <f t="shared" si="2"/>
        <v>1</v>
      </c>
      <c r="AA41" s="90">
        <f t="shared" si="3"/>
        <v>3.8461538461538463</v>
      </c>
      <c r="AB41" s="91">
        <f t="shared" ref="AB41:AB47" si="45">SUM(V41,X41,Z41)</f>
        <v>5</v>
      </c>
      <c r="AC41" s="92">
        <f t="shared" ref="AC41:AC49" si="46">AB41/U41*100</f>
        <v>19.230769230769234</v>
      </c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</row>
    <row r="42" spans="1:151" s="84" customFormat="1" ht="21" customHeight="1">
      <c r="A42" s="69"/>
      <c r="B42" s="213" t="s">
        <v>53</v>
      </c>
      <c r="C42" s="202">
        <v>50</v>
      </c>
      <c r="D42" s="116">
        <v>4</v>
      </c>
      <c r="E42" s="214">
        <f>D42/C42*100</f>
        <v>8</v>
      </c>
      <c r="F42" s="204">
        <v>14</v>
      </c>
      <c r="G42" s="215">
        <f t="shared" si="38"/>
        <v>28.000000000000004</v>
      </c>
      <c r="H42" s="180">
        <v>12</v>
      </c>
      <c r="I42" s="119">
        <f t="shared" si="39"/>
        <v>24</v>
      </c>
      <c r="J42" s="128">
        <f t="shared" si="40"/>
        <v>30</v>
      </c>
      <c r="K42" s="129">
        <f t="shared" si="41"/>
        <v>60</v>
      </c>
      <c r="L42" s="395">
        <v>0</v>
      </c>
      <c r="M42" s="418">
        <v>0</v>
      </c>
      <c r="N42" s="363">
        <v>0</v>
      </c>
      <c r="O42" s="409">
        <v>0</v>
      </c>
      <c r="P42" s="363">
        <v>0</v>
      </c>
      <c r="Q42" s="409">
        <v>0</v>
      </c>
      <c r="R42" s="363">
        <v>0</v>
      </c>
      <c r="S42" s="409">
        <v>0</v>
      </c>
      <c r="T42" s="341">
        <v>0</v>
      </c>
      <c r="U42" s="208">
        <f t="shared" si="42"/>
        <v>50</v>
      </c>
      <c r="V42" s="328">
        <f t="shared" ref="V42:V47" si="47">SUM(D42,M42)</f>
        <v>4</v>
      </c>
      <c r="W42" s="117">
        <f>V42/U42*100</f>
        <v>8</v>
      </c>
      <c r="X42" s="128">
        <f t="shared" si="43"/>
        <v>14</v>
      </c>
      <c r="Y42" s="119">
        <f t="shared" si="44"/>
        <v>28.000000000000004</v>
      </c>
      <c r="Z42" s="128">
        <f t="shared" si="2"/>
        <v>12</v>
      </c>
      <c r="AA42" s="119">
        <f t="shared" si="3"/>
        <v>24</v>
      </c>
      <c r="AB42" s="128">
        <f t="shared" si="45"/>
        <v>30</v>
      </c>
      <c r="AC42" s="129">
        <f t="shared" si="46"/>
        <v>60</v>
      </c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</row>
    <row r="43" spans="1:151" s="84" customFormat="1" ht="21" customHeight="1">
      <c r="A43" s="130"/>
      <c r="B43" s="216" t="s">
        <v>54</v>
      </c>
      <c r="C43" s="217">
        <v>25</v>
      </c>
      <c r="D43" s="218">
        <v>0</v>
      </c>
      <c r="E43" s="224">
        <v>0</v>
      </c>
      <c r="F43" s="219">
        <v>4</v>
      </c>
      <c r="G43" s="220">
        <f t="shared" si="38"/>
        <v>16</v>
      </c>
      <c r="H43" s="219">
        <v>6</v>
      </c>
      <c r="I43" s="221">
        <f t="shared" si="39"/>
        <v>24</v>
      </c>
      <c r="J43" s="219">
        <f t="shared" si="40"/>
        <v>10</v>
      </c>
      <c r="K43" s="222">
        <f t="shared" si="41"/>
        <v>40</v>
      </c>
      <c r="L43" s="415">
        <v>0</v>
      </c>
      <c r="M43" s="418">
        <v>0</v>
      </c>
      <c r="N43" s="341">
        <v>0</v>
      </c>
      <c r="O43" s="409">
        <v>0</v>
      </c>
      <c r="P43" s="363">
        <v>0</v>
      </c>
      <c r="Q43" s="409">
        <v>0</v>
      </c>
      <c r="R43" s="363">
        <v>0</v>
      </c>
      <c r="S43" s="409">
        <v>0</v>
      </c>
      <c r="T43" s="341">
        <v>0</v>
      </c>
      <c r="U43" s="217">
        <f t="shared" si="42"/>
        <v>25</v>
      </c>
      <c r="V43" s="382">
        <v>0</v>
      </c>
      <c r="W43" s="422">
        <v>0</v>
      </c>
      <c r="X43" s="225">
        <f t="shared" si="43"/>
        <v>4</v>
      </c>
      <c r="Y43" s="221">
        <f t="shared" si="44"/>
        <v>16</v>
      </c>
      <c r="Z43" s="225">
        <f t="shared" si="2"/>
        <v>6</v>
      </c>
      <c r="AA43" s="221">
        <f t="shared" si="3"/>
        <v>24</v>
      </c>
      <c r="AB43" s="223">
        <f t="shared" si="45"/>
        <v>10</v>
      </c>
      <c r="AC43" s="337">
        <f t="shared" si="46"/>
        <v>40</v>
      </c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</row>
    <row r="44" spans="1:151" s="84" customFormat="1" ht="21" customHeight="1">
      <c r="A44" s="147">
        <v>19</v>
      </c>
      <c r="B44" s="148" t="s">
        <v>10</v>
      </c>
      <c r="C44" s="197">
        <v>3</v>
      </c>
      <c r="D44" s="101">
        <v>1</v>
      </c>
      <c r="E44" s="102">
        <f>D44/C44*100</f>
        <v>33.333333333333329</v>
      </c>
      <c r="F44" s="409">
        <v>0</v>
      </c>
      <c r="G44" s="391">
        <v>0</v>
      </c>
      <c r="H44" s="383">
        <v>0</v>
      </c>
      <c r="I44" s="366">
        <v>0</v>
      </c>
      <c r="J44" s="106">
        <f t="shared" si="40"/>
        <v>1</v>
      </c>
      <c r="K44" s="112">
        <f t="shared" si="41"/>
        <v>33.333333333333329</v>
      </c>
      <c r="L44" s="197">
        <v>4</v>
      </c>
      <c r="M44" s="418">
        <v>0</v>
      </c>
      <c r="N44" s="341">
        <v>0</v>
      </c>
      <c r="O44" s="409">
        <v>0</v>
      </c>
      <c r="P44" s="363">
        <v>0</v>
      </c>
      <c r="Q44" s="409">
        <v>0</v>
      </c>
      <c r="R44" s="363">
        <v>0</v>
      </c>
      <c r="S44" s="409">
        <v>0</v>
      </c>
      <c r="T44" s="341">
        <v>0</v>
      </c>
      <c r="U44" s="201">
        <f t="shared" si="42"/>
        <v>7</v>
      </c>
      <c r="V44" s="326">
        <f t="shared" si="47"/>
        <v>1</v>
      </c>
      <c r="W44" s="88">
        <f t="shared" ref="W44:W45" si="48">V44/U44*100</f>
        <v>14.285714285714285</v>
      </c>
      <c r="X44" s="343">
        <v>0</v>
      </c>
      <c r="Y44" s="341">
        <v>0</v>
      </c>
      <c r="Z44" s="343">
        <v>0</v>
      </c>
      <c r="AA44" s="341">
        <v>0</v>
      </c>
      <c r="AB44" s="91">
        <f t="shared" si="45"/>
        <v>1</v>
      </c>
      <c r="AC44" s="92">
        <f t="shared" si="46"/>
        <v>14.285714285714285</v>
      </c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</row>
    <row r="45" spans="1:151" s="84" customFormat="1" ht="21" customHeight="1">
      <c r="A45" s="147">
        <v>20</v>
      </c>
      <c r="B45" s="194" t="s">
        <v>11</v>
      </c>
      <c r="C45" s="197">
        <v>21</v>
      </c>
      <c r="D45" s="101">
        <v>0</v>
      </c>
      <c r="E45" s="198">
        <v>0</v>
      </c>
      <c r="F45" s="199">
        <v>3</v>
      </c>
      <c r="G45" s="132">
        <f t="shared" ref="G45:G56" si="49">F45/C45*100</f>
        <v>14.285714285714285</v>
      </c>
      <c r="H45" s="149">
        <v>3</v>
      </c>
      <c r="I45" s="90">
        <f t="shared" si="39"/>
        <v>14.285714285714285</v>
      </c>
      <c r="J45" s="106">
        <f t="shared" si="40"/>
        <v>6</v>
      </c>
      <c r="K45" s="112">
        <f t="shared" si="41"/>
        <v>28.571428571428569</v>
      </c>
      <c r="L45" s="197">
        <v>7</v>
      </c>
      <c r="M45" s="226">
        <v>1</v>
      </c>
      <c r="N45" s="102">
        <f>M45/L45*100</f>
        <v>14.285714285714285</v>
      </c>
      <c r="O45" s="108">
        <v>1</v>
      </c>
      <c r="P45" s="105">
        <f t="shared" si="6"/>
        <v>14.285714285714285</v>
      </c>
      <c r="Q45" s="409">
        <v>0</v>
      </c>
      <c r="R45" s="366">
        <v>0</v>
      </c>
      <c r="S45" s="106">
        <f t="shared" ref="S45:S49" si="50">SUM(M45,O45,Q45)</f>
        <v>2</v>
      </c>
      <c r="T45" s="112">
        <f t="shared" ref="T45:T49" si="51">S45/L45*100</f>
        <v>28.571428571428569</v>
      </c>
      <c r="U45" s="201">
        <f t="shared" si="42"/>
        <v>28</v>
      </c>
      <c r="V45" s="326">
        <f t="shared" si="47"/>
        <v>1</v>
      </c>
      <c r="W45" s="88">
        <f t="shared" si="48"/>
        <v>3.5714285714285712</v>
      </c>
      <c r="X45" s="91">
        <f t="shared" si="43"/>
        <v>4</v>
      </c>
      <c r="Y45" s="90">
        <f t="shared" ref="Y45:Y47" si="52">X45/U45*100</f>
        <v>14.285714285714285</v>
      </c>
      <c r="Z45" s="91">
        <f t="shared" si="2"/>
        <v>3</v>
      </c>
      <c r="AA45" s="90">
        <f t="shared" si="3"/>
        <v>10.714285714285714</v>
      </c>
      <c r="AB45" s="91">
        <f t="shared" si="45"/>
        <v>8</v>
      </c>
      <c r="AC45" s="92">
        <f t="shared" si="46"/>
        <v>28.571428571428569</v>
      </c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</row>
    <row r="46" spans="1:151" s="84" customFormat="1" ht="21" customHeight="1">
      <c r="A46" s="147">
        <v>21</v>
      </c>
      <c r="B46" s="194" t="s">
        <v>12</v>
      </c>
      <c r="C46" s="197">
        <v>9</v>
      </c>
      <c r="D46" s="101">
        <v>0</v>
      </c>
      <c r="E46" s="102">
        <v>0</v>
      </c>
      <c r="F46" s="199">
        <v>4</v>
      </c>
      <c r="G46" s="132">
        <f t="shared" si="49"/>
        <v>44.444444444444443</v>
      </c>
      <c r="H46" s="383">
        <v>0</v>
      </c>
      <c r="I46" s="341">
        <v>0</v>
      </c>
      <c r="J46" s="106">
        <f t="shared" si="40"/>
        <v>4</v>
      </c>
      <c r="K46" s="112">
        <f t="shared" si="41"/>
        <v>44.444444444444443</v>
      </c>
      <c r="L46" s="197">
        <v>1</v>
      </c>
      <c r="M46" s="418">
        <v>0</v>
      </c>
      <c r="N46" s="341">
        <v>0</v>
      </c>
      <c r="O46" s="200">
        <v>1</v>
      </c>
      <c r="P46" s="104">
        <f t="shared" si="6"/>
        <v>100</v>
      </c>
      <c r="Q46" s="409">
        <v>0</v>
      </c>
      <c r="R46" s="341">
        <v>0</v>
      </c>
      <c r="S46" s="227">
        <f t="shared" si="50"/>
        <v>1</v>
      </c>
      <c r="T46" s="104">
        <f t="shared" si="51"/>
        <v>100</v>
      </c>
      <c r="U46" s="201">
        <f t="shared" si="42"/>
        <v>10</v>
      </c>
      <c r="V46" s="382">
        <v>0</v>
      </c>
      <c r="W46" s="341">
        <v>0</v>
      </c>
      <c r="X46" s="91">
        <f t="shared" si="43"/>
        <v>5</v>
      </c>
      <c r="Y46" s="90">
        <f t="shared" si="52"/>
        <v>50</v>
      </c>
      <c r="Z46" s="343">
        <v>0</v>
      </c>
      <c r="AA46" s="341">
        <v>0</v>
      </c>
      <c r="AB46" s="91">
        <f t="shared" si="45"/>
        <v>5</v>
      </c>
      <c r="AC46" s="92">
        <f t="shared" si="46"/>
        <v>50</v>
      </c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</row>
    <row r="47" spans="1:151" s="229" customFormat="1" ht="21" customHeight="1">
      <c r="A47" s="147">
        <v>22</v>
      </c>
      <c r="B47" s="194" t="s">
        <v>13</v>
      </c>
      <c r="C47" s="197">
        <v>21</v>
      </c>
      <c r="D47" s="101">
        <v>1</v>
      </c>
      <c r="E47" s="102">
        <f>D47/C47*100</f>
        <v>4.7619047619047619</v>
      </c>
      <c r="F47" s="199">
        <v>2</v>
      </c>
      <c r="G47" s="132">
        <f t="shared" si="49"/>
        <v>9.5238095238095237</v>
      </c>
      <c r="H47" s="149">
        <v>2</v>
      </c>
      <c r="I47" s="105">
        <f t="shared" si="39"/>
        <v>9.5238095238095237</v>
      </c>
      <c r="J47" s="106">
        <f t="shared" si="40"/>
        <v>5</v>
      </c>
      <c r="K47" s="112">
        <f t="shared" si="41"/>
        <v>23.809523809523807</v>
      </c>
      <c r="L47" s="197">
        <v>7</v>
      </c>
      <c r="M47" s="418">
        <v>0</v>
      </c>
      <c r="N47" s="341">
        <v>0</v>
      </c>
      <c r="O47" s="200">
        <v>2</v>
      </c>
      <c r="P47" s="105">
        <f t="shared" si="6"/>
        <v>28.571428571428569</v>
      </c>
      <c r="Q47" s="409">
        <v>0</v>
      </c>
      <c r="R47" s="341">
        <v>0</v>
      </c>
      <c r="S47" s="228">
        <f t="shared" si="50"/>
        <v>2</v>
      </c>
      <c r="T47" s="112">
        <f t="shared" si="51"/>
        <v>28.571428571428569</v>
      </c>
      <c r="U47" s="201">
        <f t="shared" si="42"/>
        <v>28</v>
      </c>
      <c r="V47" s="326">
        <f t="shared" si="47"/>
        <v>1</v>
      </c>
      <c r="W47" s="88">
        <f>V47/U47*100</f>
        <v>3.5714285714285712</v>
      </c>
      <c r="X47" s="91">
        <f t="shared" si="43"/>
        <v>4</v>
      </c>
      <c r="Y47" s="90">
        <f t="shared" si="52"/>
        <v>14.285714285714285</v>
      </c>
      <c r="Z47" s="91">
        <f t="shared" si="2"/>
        <v>2</v>
      </c>
      <c r="AA47" s="90">
        <f t="shared" si="3"/>
        <v>7.1428571428571423</v>
      </c>
      <c r="AB47" s="91">
        <f t="shared" si="45"/>
        <v>7</v>
      </c>
      <c r="AC47" s="92">
        <f t="shared" si="46"/>
        <v>25</v>
      </c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</row>
    <row r="48" spans="1:151" s="229" customFormat="1" ht="21" customHeight="1">
      <c r="A48" s="113">
        <v>23</v>
      </c>
      <c r="B48" s="230" t="s">
        <v>14</v>
      </c>
      <c r="C48" s="202"/>
      <c r="D48" s="116"/>
      <c r="E48" s="117"/>
      <c r="F48" s="331"/>
      <c r="G48" s="205"/>
      <c r="H48" s="180"/>
      <c r="I48" s="119"/>
      <c r="J48" s="128">
        <f t="shared" si="40"/>
        <v>0</v>
      </c>
      <c r="K48" s="129"/>
      <c r="L48" s="202"/>
      <c r="M48" s="397"/>
      <c r="N48" s="346"/>
      <c r="O48" s="120"/>
      <c r="P48" s="119"/>
      <c r="Q48" s="420"/>
      <c r="R48" s="346"/>
      <c r="S48" s="120">
        <f t="shared" si="50"/>
        <v>0</v>
      </c>
      <c r="T48" s="124"/>
      <c r="U48" s="208"/>
      <c r="V48" s="328"/>
      <c r="W48" s="136"/>
      <c r="X48" s="151"/>
      <c r="Y48" s="127"/>
      <c r="Z48" s="151">
        <f t="shared" si="2"/>
        <v>0</v>
      </c>
      <c r="AA48" s="127"/>
      <c r="AB48" s="151"/>
      <c r="AC48" s="15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</row>
    <row r="49" spans="1:151" s="229" customFormat="1" ht="21" customHeight="1">
      <c r="A49" s="69"/>
      <c r="B49" s="188" t="s">
        <v>55</v>
      </c>
      <c r="C49" s="209">
        <v>10</v>
      </c>
      <c r="D49" s="87">
        <v>0</v>
      </c>
      <c r="E49" s="88">
        <v>0</v>
      </c>
      <c r="F49" s="210">
        <v>4</v>
      </c>
      <c r="G49" s="132">
        <f>F49/C49*100</f>
        <v>40</v>
      </c>
      <c r="H49" s="143">
        <v>2</v>
      </c>
      <c r="I49" s="90">
        <f t="shared" si="39"/>
        <v>20</v>
      </c>
      <c r="J49" s="91">
        <f t="shared" si="40"/>
        <v>6</v>
      </c>
      <c r="K49" s="92">
        <f t="shared" si="41"/>
        <v>60</v>
      </c>
      <c r="L49" s="209">
        <v>2</v>
      </c>
      <c r="M49" s="418">
        <v>0</v>
      </c>
      <c r="N49" s="341">
        <v>0</v>
      </c>
      <c r="O49" s="94">
        <v>1</v>
      </c>
      <c r="P49" s="90">
        <f t="shared" si="6"/>
        <v>50</v>
      </c>
      <c r="Q49" s="419">
        <v>0</v>
      </c>
      <c r="R49" s="363">
        <v>0</v>
      </c>
      <c r="S49" s="94">
        <f t="shared" si="50"/>
        <v>1</v>
      </c>
      <c r="T49" s="95">
        <f t="shared" si="51"/>
        <v>50</v>
      </c>
      <c r="U49" s="212">
        <f t="shared" ref="U49:U54" si="53">SUM(C49,L49)</f>
        <v>12</v>
      </c>
      <c r="V49" s="381">
        <v>0</v>
      </c>
      <c r="W49" s="341">
        <v>0</v>
      </c>
      <c r="X49" s="91">
        <f t="shared" ref="X49" si="54">SUM(F49,O49)</f>
        <v>5</v>
      </c>
      <c r="Y49" s="90">
        <f t="shared" ref="Y49" si="55">X49/U49*100</f>
        <v>41.666666666666671</v>
      </c>
      <c r="Z49" s="91">
        <f t="shared" si="2"/>
        <v>2</v>
      </c>
      <c r="AA49" s="90">
        <f t="shared" si="3"/>
        <v>16.666666666666664</v>
      </c>
      <c r="AB49" s="91">
        <f t="shared" ref="AB49:AB54" si="56">SUM(V49,X49,Z49)</f>
        <v>7</v>
      </c>
      <c r="AC49" s="92">
        <f t="shared" si="46"/>
        <v>58.333333333333336</v>
      </c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</row>
    <row r="50" spans="1:151" s="84" customFormat="1" ht="21" customHeight="1">
      <c r="A50" s="187"/>
      <c r="B50" s="231" t="s">
        <v>56</v>
      </c>
      <c r="C50" s="232">
        <v>38</v>
      </c>
      <c r="D50" s="233">
        <v>0</v>
      </c>
      <c r="E50" s="234">
        <v>0</v>
      </c>
      <c r="F50" s="235">
        <v>4</v>
      </c>
      <c r="G50" s="236">
        <f t="shared" si="49"/>
        <v>10.526315789473683</v>
      </c>
      <c r="H50" s="237">
        <v>4</v>
      </c>
      <c r="I50" s="238">
        <f t="shared" si="39"/>
        <v>10.526315789473683</v>
      </c>
      <c r="J50" s="237">
        <f t="shared" si="40"/>
        <v>8</v>
      </c>
      <c r="K50" s="239">
        <f t="shared" si="41"/>
        <v>21.052631578947366</v>
      </c>
      <c r="L50" s="416">
        <v>0</v>
      </c>
      <c r="M50" s="418">
        <v>0</v>
      </c>
      <c r="N50" s="341">
        <v>0</v>
      </c>
      <c r="O50" s="394">
        <v>0</v>
      </c>
      <c r="P50" s="421">
        <v>0</v>
      </c>
      <c r="Q50" s="409">
        <v>0</v>
      </c>
      <c r="R50" s="363">
        <v>0</v>
      </c>
      <c r="S50" s="409">
        <v>0</v>
      </c>
      <c r="T50" s="363">
        <v>0</v>
      </c>
      <c r="U50" s="232">
        <f t="shared" si="53"/>
        <v>38</v>
      </c>
      <c r="V50" s="385">
        <v>0</v>
      </c>
      <c r="W50" s="421">
        <v>0</v>
      </c>
      <c r="X50" s="240">
        <f t="shared" ref="X50:X54" si="57">SUM(F50,O50)</f>
        <v>4</v>
      </c>
      <c r="Y50" s="238">
        <f>X50/U50*100</f>
        <v>10.526315789473683</v>
      </c>
      <c r="Z50" s="240">
        <f t="shared" si="2"/>
        <v>4</v>
      </c>
      <c r="AA50" s="238">
        <f t="shared" si="3"/>
        <v>10.526315789473683</v>
      </c>
      <c r="AB50" s="237">
        <f t="shared" si="56"/>
        <v>8</v>
      </c>
      <c r="AC50" s="241">
        <f>AB50/U50*100</f>
        <v>21.052631578947366</v>
      </c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</row>
    <row r="51" spans="1:151" s="229" customFormat="1" ht="21" customHeight="1">
      <c r="A51" s="147">
        <v>24</v>
      </c>
      <c r="B51" s="242" t="s">
        <v>15</v>
      </c>
      <c r="C51" s="243">
        <v>3</v>
      </c>
      <c r="D51" s="244">
        <v>0</v>
      </c>
      <c r="E51" s="245">
        <v>0</v>
      </c>
      <c r="F51" s="394">
        <v>0</v>
      </c>
      <c r="G51" s="411">
        <v>0</v>
      </c>
      <c r="H51" s="394">
        <v>0</v>
      </c>
      <c r="I51" s="411">
        <v>0</v>
      </c>
      <c r="J51" s="394">
        <v>0</v>
      </c>
      <c r="K51" s="412">
        <v>0</v>
      </c>
      <c r="L51" s="417">
        <v>0</v>
      </c>
      <c r="M51" s="418">
        <v>0</v>
      </c>
      <c r="N51" s="341">
        <v>0</v>
      </c>
      <c r="O51" s="394">
        <v>0</v>
      </c>
      <c r="P51" s="422">
        <v>0</v>
      </c>
      <c r="Q51" s="409">
        <v>0</v>
      </c>
      <c r="R51" s="363">
        <v>0</v>
      </c>
      <c r="S51" s="409">
        <v>0</v>
      </c>
      <c r="T51" s="363">
        <v>0</v>
      </c>
      <c r="U51" s="243">
        <f t="shared" si="53"/>
        <v>3</v>
      </c>
      <c r="V51" s="382">
        <v>0</v>
      </c>
      <c r="W51" s="411">
        <v>0</v>
      </c>
      <c r="X51" s="394">
        <v>0</v>
      </c>
      <c r="Y51" s="411">
        <v>0</v>
      </c>
      <c r="Z51" s="394">
        <v>0</v>
      </c>
      <c r="AA51" s="411">
        <v>0</v>
      </c>
      <c r="AB51" s="394">
        <v>0</v>
      </c>
      <c r="AC51" s="423">
        <v>0</v>
      </c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</row>
    <row r="52" spans="1:151" s="229" customFormat="1" ht="21" customHeight="1">
      <c r="A52" s="147">
        <v>25</v>
      </c>
      <c r="B52" s="246" t="s">
        <v>16</v>
      </c>
      <c r="C52" s="197">
        <v>7</v>
      </c>
      <c r="D52" s="101">
        <v>1</v>
      </c>
      <c r="E52" s="247">
        <f t="shared" ref="E52:E53" si="58">D52/C52*100</f>
        <v>14.285714285714285</v>
      </c>
      <c r="F52" s="199">
        <v>2</v>
      </c>
      <c r="G52" s="248">
        <f t="shared" si="49"/>
        <v>28.571428571428569</v>
      </c>
      <c r="H52" s="383">
        <v>0</v>
      </c>
      <c r="I52" s="413">
        <v>0</v>
      </c>
      <c r="J52" s="111">
        <f t="shared" si="40"/>
        <v>3</v>
      </c>
      <c r="K52" s="249">
        <f t="shared" si="41"/>
        <v>42.857142857142854</v>
      </c>
      <c r="L52" s="410">
        <v>0</v>
      </c>
      <c r="M52" s="418">
        <v>0</v>
      </c>
      <c r="N52" s="341">
        <v>0</v>
      </c>
      <c r="O52" s="394">
        <v>0</v>
      </c>
      <c r="P52" s="422">
        <v>0</v>
      </c>
      <c r="Q52" s="409">
        <v>0</v>
      </c>
      <c r="R52" s="363">
        <v>0</v>
      </c>
      <c r="S52" s="409">
        <v>0</v>
      </c>
      <c r="T52" s="363">
        <v>0</v>
      </c>
      <c r="U52" s="201">
        <f t="shared" si="53"/>
        <v>7</v>
      </c>
      <c r="V52" s="326">
        <f t="shared" ref="V52:V53" si="59">SUM(D52,M52)</f>
        <v>1</v>
      </c>
      <c r="W52" s="247">
        <f t="shared" ref="W52:W53" si="60">V52/U52*100</f>
        <v>14.285714285714285</v>
      </c>
      <c r="X52" s="111">
        <f t="shared" si="57"/>
        <v>2</v>
      </c>
      <c r="Y52" s="248">
        <f>X52/U52*100</f>
        <v>28.571428571428569</v>
      </c>
      <c r="Z52" s="383">
        <v>0</v>
      </c>
      <c r="AA52" s="413">
        <v>0</v>
      </c>
      <c r="AB52" s="111">
        <f t="shared" si="56"/>
        <v>3</v>
      </c>
      <c r="AC52" s="249">
        <f t="shared" ref="AC52:AC54" si="61">AB52/U52*100</f>
        <v>42.857142857142854</v>
      </c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</row>
    <row r="53" spans="1:151" s="229" customFormat="1" ht="21" customHeight="1">
      <c r="A53" s="147">
        <v>26</v>
      </c>
      <c r="B53" s="246" t="s">
        <v>17</v>
      </c>
      <c r="C53" s="197">
        <v>4</v>
      </c>
      <c r="D53" s="101">
        <v>1</v>
      </c>
      <c r="E53" s="247">
        <f t="shared" si="58"/>
        <v>25</v>
      </c>
      <c r="F53" s="409">
        <v>0</v>
      </c>
      <c r="G53" s="413">
        <v>0</v>
      </c>
      <c r="H53" s="149">
        <v>1</v>
      </c>
      <c r="I53" s="248">
        <f t="shared" si="39"/>
        <v>25</v>
      </c>
      <c r="J53" s="111">
        <f t="shared" si="40"/>
        <v>2</v>
      </c>
      <c r="K53" s="249">
        <f t="shared" si="41"/>
        <v>50</v>
      </c>
      <c r="L53" s="197">
        <v>1</v>
      </c>
      <c r="M53" s="418">
        <v>0</v>
      </c>
      <c r="N53" s="341">
        <v>0</v>
      </c>
      <c r="O53" s="394">
        <v>0</v>
      </c>
      <c r="P53" s="422">
        <v>0</v>
      </c>
      <c r="Q53" s="149">
        <v>1</v>
      </c>
      <c r="R53" s="333">
        <f>Q53/L53*100</f>
        <v>100</v>
      </c>
      <c r="S53" s="149">
        <f>SUM(M53,O53,Q53)</f>
        <v>1</v>
      </c>
      <c r="T53" s="334">
        <f>S53/L53*100</f>
        <v>100</v>
      </c>
      <c r="U53" s="201">
        <f t="shared" si="53"/>
        <v>5</v>
      </c>
      <c r="V53" s="326">
        <f t="shared" si="59"/>
        <v>1</v>
      </c>
      <c r="W53" s="247">
        <f t="shared" si="60"/>
        <v>20</v>
      </c>
      <c r="X53" s="383">
        <v>0</v>
      </c>
      <c r="Y53" s="413">
        <v>0</v>
      </c>
      <c r="Z53" s="111">
        <f t="shared" si="2"/>
        <v>2</v>
      </c>
      <c r="AA53" s="248">
        <f t="shared" si="3"/>
        <v>40</v>
      </c>
      <c r="AB53" s="111">
        <f t="shared" si="56"/>
        <v>3</v>
      </c>
      <c r="AC53" s="249">
        <f t="shared" si="61"/>
        <v>60</v>
      </c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</row>
    <row r="54" spans="1:151" s="84" customFormat="1" ht="21" customHeight="1">
      <c r="A54" s="147">
        <v>27</v>
      </c>
      <c r="B54" s="250" t="s">
        <v>18</v>
      </c>
      <c r="C54" s="209">
        <v>18</v>
      </c>
      <c r="D54" s="87">
        <v>0</v>
      </c>
      <c r="E54" s="88">
        <v>0</v>
      </c>
      <c r="F54" s="210">
        <v>2</v>
      </c>
      <c r="G54" s="251">
        <f t="shared" si="49"/>
        <v>11.111111111111111</v>
      </c>
      <c r="H54" s="143">
        <v>1</v>
      </c>
      <c r="I54" s="90">
        <f t="shared" si="39"/>
        <v>5.5555555555555554</v>
      </c>
      <c r="J54" s="91">
        <f t="shared" si="40"/>
        <v>3</v>
      </c>
      <c r="K54" s="92">
        <f t="shared" si="41"/>
        <v>16.666666666666664</v>
      </c>
      <c r="L54" s="209">
        <v>3</v>
      </c>
      <c r="M54" s="418">
        <v>0</v>
      </c>
      <c r="N54" s="341">
        <v>0</v>
      </c>
      <c r="O54" s="394">
        <v>0</v>
      </c>
      <c r="P54" s="421">
        <v>0</v>
      </c>
      <c r="Q54" s="394">
        <v>0</v>
      </c>
      <c r="R54" s="421">
        <v>0</v>
      </c>
      <c r="S54" s="394">
        <v>0</v>
      </c>
      <c r="T54" s="421">
        <v>0</v>
      </c>
      <c r="U54" s="212">
        <f t="shared" si="53"/>
        <v>21</v>
      </c>
      <c r="V54" s="381">
        <v>0</v>
      </c>
      <c r="W54" s="341">
        <v>0</v>
      </c>
      <c r="X54" s="91">
        <f t="shared" si="57"/>
        <v>2</v>
      </c>
      <c r="Y54" s="90">
        <f>X54/U54*100</f>
        <v>9.5238095238095237</v>
      </c>
      <c r="Z54" s="91">
        <f t="shared" si="2"/>
        <v>1</v>
      </c>
      <c r="AA54" s="90">
        <f t="shared" si="3"/>
        <v>4.7619047619047619</v>
      </c>
      <c r="AB54" s="91">
        <f t="shared" si="56"/>
        <v>3</v>
      </c>
      <c r="AC54" s="92">
        <f t="shared" si="61"/>
        <v>14.285714285714285</v>
      </c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</row>
    <row r="55" spans="1:151" s="84" customFormat="1" ht="21" customHeight="1">
      <c r="A55" s="453" t="s">
        <v>19</v>
      </c>
      <c r="B55" s="454"/>
      <c r="C55" s="167">
        <f>SUM(C37:C54)</f>
        <v>248</v>
      </c>
      <c r="D55" s="168">
        <f>SUM(D37:D54)</f>
        <v>8</v>
      </c>
      <c r="E55" s="173">
        <f t="shared" ref="E55:E56" si="62">D55/C55*100</f>
        <v>3.225806451612903</v>
      </c>
      <c r="F55" s="12">
        <f>SUM(F37:F54)</f>
        <v>44</v>
      </c>
      <c r="G55" s="13">
        <f t="shared" si="49"/>
        <v>17.741935483870968</v>
      </c>
      <c r="H55" s="170">
        <f>SUM(H37:H54)</f>
        <v>32</v>
      </c>
      <c r="I55" s="13">
        <f t="shared" si="39"/>
        <v>12.903225806451612</v>
      </c>
      <c r="J55" s="12">
        <f t="shared" si="40"/>
        <v>84</v>
      </c>
      <c r="K55" s="13">
        <f t="shared" si="41"/>
        <v>33.87096774193548</v>
      </c>
      <c r="L55" s="167">
        <f>SUM(L37:L54)</f>
        <v>33</v>
      </c>
      <c r="M55" s="171">
        <f>SUM(M37:M54)</f>
        <v>1</v>
      </c>
      <c r="N55" s="252">
        <f>M55/L55*100</f>
        <v>3.0303030303030303</v>
      </c>
      <c r="O55" s="253">
        <f>SUM(O37:O54)</f>
        <v>8</v>
      </c>
      <c r="P55" s="254">
        <f t="shared" si="6"/>
        <v>24.242424242424242</v>
      </c>
      <c r="Q55" s="255">
        <f>SUM(Q37:Q54)</f>
        <v>1</v>
      </c>
      <c r="R55" s="254">
        <f>Q55/L55*100</f>
        <v>3.0303030303030303</v>
      </c>
      <c r="S55" s="253">
        <f t="shared" ref="S55:S56" si="63">SUM(M55,O55,Q55)</f>
        <v>10</v>
      </c>
      <c r="T55" s="254">
        <f t="shared" ref="T55:T56" si="64">S55/L55*100</f>
        <v>30.303030303030305</v>
      </c>
      <c r="U55" s="167">
        <f>SUM(U37:U54)</f>
        <v>281</v>
      </c>
      <c r="V55" s="329">
        <f>SUM(V37:V54)</f>
        <v>9</v>
      </c>
      <c r="W55" s="256">
        <f t="shared" ref="W55:W56" si="65">V55/U55*100</f>
        <v>3.2028469750889679</v>
      </c>
      <c r="X55" s="12">
        <f>SUM(X37:X54)</f>
        <v>52</v>
      </c>
      <c r="Y55" s="13">
        <f t="shared" ref="Y55:Y56" si="66">X55/U55*100</f>
        <v>18.505338078291814</v>
      </c>
      <c r="Z55" s="12">
        <f t="shared" si="2"/>
        <v>33</v>
      </c>
      <c r="AA55" s="13">
        <f t="shared" si="3"/>
        <v>11.743772241992882</v>
      </c>
      <c r="AB55" s="12">
        <f>SUM(AB37:AB54)</f>
        <v>94</v>
      </c>
      <c r="AC55" s="172">
        <f t="shared" ref="AC55:AC56" si="67">AB55/U55*100</f>
        <v>33.45195729537366</v>
      </c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</row>
    <row r="56" spans="1:151" s="84" customFormat="1" ht="21" customHeight="1" thickBot="1">
      <c r="A56" s="455" t="s">
        <v>20</v>
      </c>
      <c r="B56" s="456"/>
      <c r="C56" s="257">
        <f>SUM(C25,C29,C35,C55)</f>
        <v>324</v>
      </c>
      <c r="D56" s="258">
        <f>SUM(D25,D29,D35,D55)</f>
        <v>11</v>
      </c>
      <c r="E56" s="173">
        <f t="shared" si="62"/>
        <v>3.3950617283950617</v>
      </c>
      <c r="F56" s="259">
        <f>SUM(F25,F29,F35,F55)</f>
        <v>62</v>
      </c>
      <c r="G56" s="13">
        <f t="shared" si="49"/>
        <v>19.1358024691358</v>
      </c>
      <c r="H56" s="259">
        <f>SUM(H25,H29,H35,H55)</f>
        <v>34</v>
      </c>
      <c r="I56" s="13">
        <f t="shared" si="39"/>
        <v>10.493827160493826</v>
      </c>
      <c r="J56" s="259">
        <f t="shared" si="40"/>
        <v>107</v>
      </c>
      <c r="K56" s="13">
        <f t="shared" si="41"/>
        <v>33.024691358024697</v>
      </c>
      <c r="L56" s="257">
        <f>SUM(L25,L29,L35,L55)</f>
        <v>101</v>
      </c>
      <c r="M56" s="260">
        <f>SUM(M25,M29,M35,M55)</f>
        <v>2</v>
      </c>
      <c r="N56" s="261">
        <f>M56/L56*100</f>
        <v>1.9801980198019802</v>
      </c>
      <c r="O56" s="259">
        <f>SUM(O25,O29,O35,O55)</f>
        <v>19</v>
      </c>
      <c r="P56" s="261">
        <f t="shared" si="6"/>
        <v>18.811881188118811</v>
      </c>
      <c r="Q56" s="259">
        <f>SUM(Q25,Q29,Q35,Q55)</f>
        <v>6</v>
      </c>
      <c r="R56" s="261">
        <f>Q56/L56*100</f>
        <v>5.9405940594059405</v>
      </c>
      <c r="S56" s="259">
        <f t="shared" si="63"/>
        <v>27</v>
      </c>
      <c r="T56" s="262">
        <f t="shared" si="64"/>
        <v>26.732673267326735</v>
      </c>
      <c r="U56" s="257">
        <f>SUM(U25,U29,U35,U55)</f>
        <v>425</v>
      </c>
      <c r="V56" s="330">
        <f>SUM(V25,V29,V35,V55)</f>
        <v>13</v>
      </c>
      <c r="W56" s="263">
        <f t="shared" si="65"/>
        <v>3.0588235294117649</v>
      </c>
      <c r="X56" s="264">
        <f>SUM(X25,X29,X35,X55)</f>
        <v>81</v>
      </c>
      <c r="Y56" s="261">
        <f t="shared" si="66"/>
        <v>19.058823529411764</v>
      </c>
      <c r="Z56" s="264">
        <f t="shared" si="2"/>
        <v>40</v>
      </c>
      <c r="AA56" s="261">
        <f t="shared" si="3"/>
        <v>9.4117647058823533</v>
      </c>
      <c r="AB56" s="264">
        <f>SUM(AB25,AB29,AB35,AB55)</f>
        <v>134</v>
      </c>
      <c r="AC56" s="262">
        <f t="shared" si="67"/>
        <v>31.529411764705884</v>
      </c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</row>
    <row r="57" spans="1:151" s="84" customFormat="1" ht="21" customHeight="1" thickBot="1">
      <c r="A57" s="265" t="s">
        <v>59</v>
      </c>
      <c r="B57" s="266"/>
      <c r="C57" s="267"/>
      <c r="D57" s="268"/>
      <c r="E57" s="269"/>
      <c r="F57" s="270"/>
      <c r="G57" s="271"/>
      <c r="H57" s="272"/>
      <c r="I57" s="271"/>
      <c r="J57" s="272"/>
      <c r="K57" s="271"/>
      <c r="L57" s="270"/>
      <c r="M57" s="273"/>
      <c r="N57" s="273"/>
      <c r="O57" s="273"/>
      <c r="P57" s="273"/>
      <c r="Q57" s="274"/>
      <c r="R57" s="273"/>
      <c r="S57" s="273"/>
      <c r="T57" s="273"/>
      <c r="U57" s="457" t="s">
        <v>22</v>
      </c>
      <c r="V57" s="458"/>
      <c r="W57" s="458"/>
      <c r="X57" s="458"/>
      <c r="Y57" s="458"/>
      <c r="Z57" s="458"/>
      <c r="AA57" s="459"/>
      <c r="AB57" s="460">
        <v>2.58</v>
      </c>
      <c r="AC57" s="461"/>
      <c r="AD57" s="275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</row>
    <row r="58" spans="1:151" s="82" customFormat="1" ht="21" customHeight="1">
      <c r="A58" s="276"/>
      <c r="B58" s="277" t="s">
        <v>57</v>
      </c>
      <c r="C58" s="278"/>
      <c r="D58" s="279"/>
      <c r="E58" s="280"/>
      <c r="F58" s="278"/>
      <c r="G58" s="278"/>
      <c r="H58" s="281"/>
      <c r="I58" s="282"/>
      <c r="J58" s="283"/>
      <c r="K58" s="283"/>
      <c r="L58" s="283"/>
      <c r="M58" s="283"/>
      <c r="N58" s="283"/>
      <c r="O58" s="283"/>
      <c r="P58" s="283"/>
      <c r="Q58" s="284"/>
      <c r="R58" s="281"/>
      <c r="S58" s="281"/>
      <c r="T58" s="281"/>
      <c r="U58" s="281"/>
      <c r="V58" s="285"/>
      <c r="W58" s="286"/>
      <c r="X58" s="281"/>
      <c r="Y58" s="281"/>
      <c r="Z58" s="281"/>
      <c r="AA58" s="281"/>
      <c r="AB58" s="281"/>
      <c r="AC58" s="281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</row>
    <row r="59" spans="1:151" s="301" customFormat="1" ht="21.75" customHeight="1">
      <c r="A59" s="287"/>
      <c r="B59" s="288" t="s">
        <v>60</v>
      </c>
      <c r="C59" s="289"/>
      <c r="D59" s="290"/>
      <c r="E59" s="291"/>
      <c r="F59" s="292"/>
      <c r="G59" s="292"/>
      <c r="H59" s="292"/>
      <c r="I59" s="293"/>
      <c r="J59" s="293"/>
      <c r="K59" s="292"/>
      <c r="L59" s="294"/>
      <c r="M59" s="295"/>
      <c r="N59" s="296"/>
      <c r="O59" s="296"/>
      <c r="P59" s="287"/>
      <c r="Q59" s="287"/>
      <c r="R59" s="287"/>
      <c r="S59" s="287"/>
      <c r="T59" s="287"/>
      <c r="U59" s="287"/>
      <c r="V59" s="297"/>
      <c r="W59" s="298"/>
      <c r="X59" s="287"/>
      <c r="Y59" s="287"/>
      <c r="Z59" s="287"/>
      <c r="AA59" s="287"/>
      <c r="AB59" s="287"/>
      <c r="AC59" s="287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300"/>
      <c r="AV59" s="300"/>
      <c r="AW59" s="300"/>
      <c r="AX59" s="300"/>
      <c r="AY59" s="300"/>
      <c r="AZ59" s="300"/>
      <c r="BA59" s="300"/>
      <c r="BB59" s="300"/>
      <c r="BC59" s="300"/>
      <c r="BD59" s="300"/>
      <c r="BE59" s="300"/>
      <c r="BF59" s="300"/>
      <c r="BG59" s="300"/>
      <c r="BH59" s="300"/>
      <c r="BI59" s="300"/>
      <c r="BJ59" s="300"/>
      <c r="BK59" s="300"/>
      <c r="BL59" s="300"/>
      <c r="BM59" s="300"/>
      <c r="BN59" s="300"/>
      <c r="BO59" s="300"/>
      <c r="BP59" s="300"/>
      <c r="BQ59" s="300"/>
      <c r="BR59" s="300"/>
      <c r="BS59" s="300"/>
      <c r="BT59" s="300"/>
      <c r="BU59" s="300"/>
      <c r="BV59" s="300"/>
      <c r="BW59" s="300"/>
      <c r="BX59" s="300"/>
      <c r="BY59" s="300"/>
      <c r="BZ59" s="300"/>
      <c r="CA59" s="300"/>
      <c r="CB59" s="300"/>
      <c r="CC59" s="300"/>
      <c r="CD59" s="300"/>
      <c r="CE59" s="300"/>
      <c r="CF59" s="300"/>
      <c r="CG59" s="300"/>
      <c r="CH59" s="300"/>
      <c r="CI59" s="300"/>
      <c r="CJ59" s="300"/>
      <c r="CK59" s="300"/>
      <c r="CL59" s="300"/>
      <c r="CM59" s="300"/>
      <c r="CN59" s="300"/>
      <c r="CO59" s="300"/>
      <c r="CP59" s="300"/>
      <c r="CQ59" s="300"/>
      <c r="CR59" s="300"/>
      <c r="CS59" s="300"/>
      <c r="CT59" s="300"/>
      <c r="CU59" s="300"/>
      <c r="CV59" s="300"/>
      <c r="CW59" s="300"/>
      <c r="CX59" s="300"/>
      <c r="CY59" s="300"/>
      <c r="CZ59" s="300"/>
      <c r="DA59" s="300"/>
      <c r="DB59" s="300"/>
      <c r="DC59" s="300"/>
      <c r="DD59" s="300"/>
      <c r="DE59" s="300"/>
      <c r="DF59" s="300"/>
      <c r="DG59" s="300"/>
      <c r="DH59" s="300"/>
      <c r="DI59" s="300"/>
      <c r="DJ59" s="300"/>
      <c r="DK59" s="300"/>
      <c r="DL59" s="300"/>
      <c r="DM59" s="300"/>
      <c r="DN59" s="300"/>
      <c r="DO59" s="300"/>
      <c r="DP59" s="300"/>
      <c r="DQ59" s="300"/>
      <c r="DR59" s="300"/>
      <c r="DS59" s="300"/>
      <c r="DT59" s="300"/>
      <c r="DU59" s="300"/>
      <c r="DV59" s="300"/>
      <c r="DW59" s="300"/>
      <c r="DX59" s="300"/>
      <c r="DY59" s="300"/>
      <c r="DZ59" s="300"/>
      <c r="EA59" s="300"/>
      <c r="EB59" s="300"/>
      <c r="EC59" s="300"/>
      <c r="ED59" s="300"/>
      <c r="EE59" s="300"/>
      <c r="EF59" s="300"/>
      <c r="EG59" s="300"/>
      <c r="EH59" s="300"/>
      <c r="EI59" s="300"/>
      <c r="EJ59" s="300"/>
      <c r="EK59" s="300"/>
      <c r="EL59" s="300"/>
      <c r="EM59" s="300"/>
      <c r="EN59" s="300"/>
      <c r="EO59" s="300"/>
      <c r="EP59" s="300"/>
      <c r="EQ59" s="300"/>
      <c r="ER59" s="300"/>
      <c r="ES59" s="300"/>
      <c r="ET59" s="300"/>
      <c r="EU59" s="300"/>
    </row>
    <row r="60" spans="1:151" s="302" customFormat="1" ht="21" customHeight="1">
      <c r="A60" s="287" t="s">
        <v>58</v>
      </c>
      <c r="B60" s="288"/>
      <c r="C60" s="289"/>
      <c r="D60" s="290"/>
      <c r="E60" s="291"/>
      <c r="F60" s="292"/>
      <c r="G60" s="292"/>
      <c r="H60" s="292"/>
      <c r="I60" s="293"/>
      <c r="J60" s="293"/>
      <c r="K60" s="292"/>
      <c r="L60" s="294"/>
      <c r="M60" s="295"/>
      <c r="N60" s="296"/>
      <c r="O60" s="296"/>
      <c r="P60" s="287"/>
      <c r="Q60" s="287"/>
      <c r="R60" s="287"/>
      <c r="S60" s="287"/>
      <c r="T60" s="287"/>
      <c r="U60" s="287"/>
      <c r="V60" s="297"/>
      <c r="W60" s="298"/>
      <c r="X60" s="287"/>
      <c r="Y60" s="287"/>
      <c r="Z60" s="287"/>
      <c r="AA60" s="287"/>
      <c r="AB60" s="287"/>
      <c r="AC60" s="287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</row>
    <row r="61" spans="1:151" s="302" customFormat="1" ht="21" customHeight="1">
      <c r="A61" s="287"/>
      <c r="B61" s="288"/>
      <c r="C61" s="289"/>
      <c r="D61" s="290"/>
      <c r="E61" s="291"/>
      <c r="F61" s="292"/>
      <c r="G61" s="292"/>
      <c r="H61" s="292"/>
      <c r="I61" s="293"/>
      <c r="J61" s="293"/>
      <c r="K61" s="292"/>
      <c r="L61" s="294"/>
      <c r="M61" s="295"/>
      <c r="N61" s="296"/>
      <c r="O61" s="296"/>
      <c r="P61" s="287"/>
      <c r="Q61" s="287"/>
      <c r="R61" s="287"/>
      <c r="S61" s="287"/>
      <c r="T61" s="287"/>
      <c r="U61" s="287"/>
      <c r="V61" s="297"/>
      <c r="W61" s="298"/>
      <c r="X61" s="287"/>
      <c r="Y61" s="287"/>
      <c r="Z61" s="287"/>
      <c r="AA61" s="287"/>
      <c r="AB61" s="287"/>
      <c r="AC61" s="287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</row>
    <row r="62" spans="1:151" s="8" customFormat="1">
      <c r="A62" s="9" t="s">
        <v>66</v>
      </c>
      <c r="B62" s="4"/>
      <c r="C62" s="5"/>
      <c r="D62" s="5"/>
      <c r="F62" s="7"/>
      <c r="G62" s="3"/>
      <c r="H62" s="10"/>
      <c r="I62" s="2"/>
      <c r="Y62" s="7" t="s">
        <v>65</v>
      </c>
    </row>
    <row r="63" spans="1:151" s="8" customFormat="1">
      <c r="A63" s="9"/>
      <c r="B63" s="4"/>
      <c r="C63" s="1"/>
      <c r="D63" s="11"/>
      <c r="F63" s="7"/>
      <c r="G63" s="3"/>
      <c r="H63" s="2"/>
      <c r="I63" s="2"/>
      <c r="U63" s="3"/>
    </row>
    <row r="64" spans="1:151" s="8" customFormat="1">
      <c r="B64" s="4"/>
      <c r="C64" s="1"/>
      <c r="D64" s="2"/>
      <c r="F64" s="4"/>
      <c r="G64" s="7"/>
      <c r="H64" s="3"/>
      <c r="I64" s="1"/>
      <c r="J64" s="7"/>
      <c r="U64" s="6"/>
    </row>
    <row r="65" spans="1:151" s="309" customFormat="1" ht="21" customHeight="1">
      <c r="A65" s="18"/>
      <c r="B65" s="18"/>
      <c r="C65" s="18"/>
      <c r="D65" s="47"/>
      <c r="E65" s="20"/>
      <c r="F65" s="18"/>
      <c r="G65" s="18"/>
      <c r="H65" s="18"/>
      <c r="I65" s="19"/>
      <c r="J65" s="19"/>
      <c r="K65" s="18"/>
      <c r="L65" s="18"/>
      <c r="M65" s="18"/>
      <c r="N65" s="18"/>
      <c r="O65" s="18"/>
      <c r="P65" s="18"/>
      <c r="Q65" s="18"/>
      <c r="R65" s="289"/>
      <c r="S65" s="304"/>
      <c r="T65" s="289"/>
      <c r="U65" s="289"/>
      <c r="V65" s="305"/>
      <c r="W65" s="306"/>
      <c r="X65" s="289"/>
      <c r="Y65" s="289"/>
      <c r="Z65" s="289"/>
      <c r="AA65" s="18"/>
      <c r="AB65" s="18"/>
      <c r="AC65" s="18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  <c r="AT65" s="307"/>
      <c r="AU65" s="308"/>
      <c r="AV65" s="308"/>
      <c r="AW65" s="308"/>
      <c r="AX65" s="308"/>
      <c r="AY65" s="308"/>
      <c r="AZ65" s="308"/>
      <c r="BA65" s="308"/>
      <c r="BB65" s="308"/>
      <c r="BC65" s="308"/>
      <c r="BD65" s="308"/>
      <c r="BE65" s="308"/>
      <c r="BF65" s="308"/>
      <c r="BG65" s="308"/>
      <c r="BH65" s="308"/>
      <c r="BI65" s="308"/>
      <c r="BJ65" s="308"/>
      <c r="BK65" s="308"/>
      <c r="BL65" s="308"/>
      <c r="BM65" s="308"/>
      <c r="BN65" s="308"/>
      <c r="BO65" s="308"/>
      <c r="BP65" s="308"/>
      <c r="BQ65" s="308"/>
      <c r="BR65" s="308"/>
      <c r="BS65" s="308"/>
      <c r="BT65" s="308"/>
      <c r="BU65" s="308"/>
      <c r="BV65" s="308"/>
      <c r="BW65" s="308"/>
      <c r="BX65" s="308"/>
      <c r="BY65" s="308"/>
      <c r="BZ65" s="308"/>
      <c r="CA65" s="308"/>
      <c r="CB65" s="308"/>
      <c r="CC65" s="308"/>
      <c r="CD65" s="308"/>
      <c r="CE65" s="308"/>
      <c r="CF65" s="308"/>
      <c r="CG65" s="308"/>
      <c r="CH65" s="308"/>
      <c r="CI65" s="308"/>
      <c r="CJ65" s="308"/>
      <c r="CK65" s="308"/>
      <c r="CL65" s="308"/>
      <c r="CM65" s="308"/>
      <c r="CN65" s="308"/>
      <c r="CO65" s="308"/>
      <c r="CP65" s="308"/>
      <c r="CQ65" s="308"/>
      <c r="CR65" s="308"/>
      <c r="CS65" s="308"/>
      <c r="CT65" s="308"/>
      <c r="CU65" s="308"/>
      <c r="CV65" s="308"/>
      <c r="CW65" s="308"/>
      <c r="CX65" s="308"/>
      <c r="CY65" s="308"/>
      <c r="CZ65" s="308"/>
      <c r="DA65" s="308"/>
      <c r="DB65" s="308"/>
      <c r="DC65" s="308"/>
      <c r="DD65" s="308"/>
      <c r="DE65" s="308"/>
      <c r="DF65" s="308"/>
      <c r="DG65" s="308"/>
      <c r="DH65" s="308"/>
      <c r="DI65" s="308"/>
      <c r="DJ65" s="308"/>
      <c r="DK65" s="308"/>
      <c r="DL65" s="308"/>
      <c r="DM65" s="308"/>
      <c r="DN65" s="308"/>
      <c r="DO65" s="308"/>
      <c r="DP65" s="308"/>
      <c r="DQ65" s="308"/>
      <c r="DR65" s="308"/>
      <c r="DS65" s="308"/>
      <c r="DT65" s="308"/>
      <c r="DU65" s="308"/>
      <c r="DV65" s="308"/>
      <c r="DW65" s="308"/>
      <c r="DX65" s="308"/>
      <c r="DY65" s="308"/>
      <c r="DZ65" s="308"/>
      <c r="EA65" s="308"/>
      <c r="EB65" s="308"/>
      <c r="EC65" s="308"/>
      <c r="ED65" s="308"/>
      <c r="EE65" s="308"/>
      <c r="EF65" s="308"/>
      <c r="EG65" s="308"/>
      <c r="EH65" s="308"/>
      <c r="EI65" s="308"/>
      <c r="EJ65" s="308"/>
      <c r="EK65" s="308"/>
      <c r="EL65" s="308"/>
      <c r="EM65" s="308"/>
      <c r="EN65" s="308"/>
      <c r="EO65" s="308"/>
      <c r="EP65" s="308"/>
      <c r="EQ65" s="308"/>
      <c r="ER65" s="308"/>
      <c r="ES65" s="308"/>
      <c r="ET65" s="308"/>
      <c r="EU65" s="308"/>
    </row>
    <row r="66" spans="1:151" s="22" customFormat="1" ht="21" customHeight="1">
      <c r="A66" s="18"/>
      <c r="B66" s="49"/>
      <c r="C66" s="18"/>
      <c r="D66" s="47"/>
      <c r="E66" s="303"/>
      <c r="F66" s="18"/>
      <c r="G66" s="18"/>
      <c r="H66" s="18"/>
      <c r="I66" s="19"/>
      <c r="J66" s="19"/>
      <c r="K66" s="18"/>
      <c r="L66" s="18"/>
      <c r="M66" s="18"/>
      <c r="N66" s="18"/>
      <c r="O66" s="18"/>
      <c r="P66" s="18"/>
      <c r="Q66" s="18"/>
      <c r="R66" s="304"/>
      <c r="S66" s="289"/>
      <c r="T66" s="289"/>
      <c r="U66" s="289"/>
      <c r="V66" s="305"/>
      <c r="W66" s="306"/>
      <c r="X66" s="289"/>
      <c r="Y66" s="289"/>
      <c r="Z66" s="289"/>
      <c r="AA66" s="18"/>
      <c r="AB66" s="18"/>
      <c r="AC66" s="18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</row>
    <row r="67" spans="1:151" s="22" customFormat="1" ht="21" customHeight="1">
      <c r="A67" s="24"/>
      <c r="B67" s="24"/>
      <c r="C67" s="24"/>
      <c r="D67" s="310"/>
      <c r="E67" s="311"/>
      <c r="F67" s="312"/>
      <c r="G67" s="313"/>
      <c r="H67" s="312"/>
      <c r="I67" s="314"/>
      <c r="J67" s="315"/>
      <c r="K67" s="313"/>
      <c r="L67" s="24"/>
      <c r="M67" s="24"/>
      <c r="N67" s="24"/>
      <c r="O67" s="24"/>
      <c r="P67" s="24"/>
      <c r="Q67" s="312"/>
      <c r="R67" s="24"/>
      <c r="S67" s="24"/>
      <c r="T67" s="24"/>
      <c r="U67" s="24"/>
      <c r="V67" s="311"/>
      <c r="W67" s="316"/>
      <c r="X67" s="24"/>
      <c r="Y67" s="313"/>
      <c r="Z67" s="312"/>
      <c r="AA67" s="313"/>
      <c r="AB67" s="24"/>
      <c r="AC67" s="31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</row>
  </sheetData>
  <mergeCells count="30">
    <mergeCell ref="A55:B55"/>
    <mergeCell ref="A56:B56"/>
    <mergeCell ref="U57:AA57"/>
    <mergeCell ref="AB57:AC57"/>
    <mergeCell ref="X8:Y8"/>
    <mergeCell ref="Z8:AA8"/>
    <mergeCell ref="AB8:AC8"/>
    <mergeCell ref="A25:B25"/>
    <mergeCell ref="A29:B29"/>
    <mergeCell ref="A35:B35"/>
    <mergeCell ref="A6:A9"/>
    <mergeCell ref="B6:B9"/>
    <mergeCell ref="C6:K6"/>
    <mergeCell ref="L6:T6"/>
    <mergeCell ref="U6:AC6"/>
    <mergeCell ref="C7:C9"/>
    <mergeCell ref="V7:AC7"/>
    <mergeCell ref="D8:E8"/>
    <mergeCell ref="F8:G8"/>
    <mergeCell ref="H8:I8"/>
    <mergeCell ref="J8:K8"/>
    <mergeCell ref="M8:N8"/>
    <mergeCell ref="O8:P8"/>
    <mergeCell ref="Q8:R8"/>
    <mergeCell ref="S8:T8"/>
    <mergeCell ref="V8:W8"/>
    <mergeCell ref="D7:K7"/>
    <mergeCell ref="L7:L9"/>
    <mergeCell ref="M7:T7"/>
    <mergeCell ref="U7:U9"/>
  </mergeCells>
  <printOptions horizontalCentered="1" gridLinesSet="0"/>
  <pageMargins left="0.39370078740157483" right="0.27559055118110237" top="0.55118110236220474" bottom="0.51181102362204722" header="0.31496062992125984" footer="0.19685039370078741"/>
  <pageSetup paperSize="9" scale="77" firstPageNumber="69" orientation="landscape" useFirstPageNumber="1" r:id="rId1"/>
  <headerFooter alignWithMargins="0">
    <oddHeader>&amp;R&amp;"TH SarabunPSK,Bold"&amp;15ศบก. B-1.7-2</oddHeader>
    <oddFooter>&amp;L&amp;"Cordia New,Regular"&amp;9&amp;Z&amp;F&amp;A</oddFooter>
  </headerFooter>
  <rowBreaks count="1" manualBreakCount="1">
    <brk id="35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B-1.7-2</vt:lpstr>
      <vt:lpstr>'B-1.7-2'!Print_Area</vt:lpstr>
      <vt:lpstr>'B-1.7-2'!Print_Titles</vt:lpstr>
    </vt:vector>
  </TitlesOfParts>
  <Company>Suranaree University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admin</cp:lastModifiedBy>
  <cp:lastPrinted>2015-07-24T04:01:34Z</cp:lastPrinted>
  <dcterms:created xsi:type="dcterms:W3CDTF">2008-05-25T11:13:18Z</dcterms:created>
  <dcterms:modified xsi:type="dcterms:W3CDTF">2015-08-06T07:00:39Z</dcterms:modified>
</cp:coreProperties>
</file>