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40" windowHeight="12435"/>
  </bookViews>
  <sheets>
    <sheet name="B-1.7-1" sheetId="6" r:id="rId1"/>
  </sheets>
  <definedNames>
    <definedName name="_xlnm.Print_Area" localSheetId="0">'B-1.7-1'!$A$1:$K$66</definedName>
  </definedNames>
  <calcPr calcId="152511"/>
</workbook>
</file>

<file path=xl/calcChain.xml><?xml version="1.0" encoding="utf-8"?>
<calcChain xmlns="http://schemas.openxmlformats.org/spreadsheetml/2006/main">
  <c r="E40" i="6" l="1"/>
  <c r="G40" i="6"/>
  <c r="J40" i="6"/>
  <c r="K40" i="6" s="1"/>
  <c r="I43" i="6" l="1"/>
  <c r="G43" i="6"/>
  <c r="E43" i="6"/>
  <c r="J43" i="6"/>
  <c r="K43" i="6" s="1"/>
  <c r="E56" i="6"/>
  <c r="D56" i="6"/>
  <c r="I49" i="6"/>
  <c r="I48" i="6"/>
  <c r="I47" i="6"/>
  <c r="J18" i="6" l="1"/>
  <c r="J19" i="6"/>
  <c r="C11" i="6"/>
  <c r="I53" i="6" l="1"/>
  <c r="I52" i="6"/>
  <c r="I41" i="6"/>
  <c r="I46" i="6"/>
  <c r="I45" i="6"/>
  <c r="I44" i="6"/>
  <c r="I42" i="6"/>
  <c r="I38" i="6"/>
  <c r="I37" i="6"/>
  <c r="I36" i="6"/>
  <c r="I35" i="6"/>
  <c r="I34" i="6"/>
  <c r="I33" i="6"/>
  <c r="I31" i="6"/>
  <c r="I29" i="6"/>
  <c r="I27" i="6"/>
  <c r="I26" i="6"/>
  <c r="I24" i="6"/>
  <c r="I23" i="6"/>
  <c r="I22" i="6"/>
  <c r="I15" i="6"/>
  <c r="I10" i="6"/>
  <c r="G53" i="6"/>
  <c r="G52" i="6"/>
  <c r="G49" i="6"/>
  <c r="G48" i="6"/>
  <c r="G41" i="6"/>
  <c r="G47" i="6"/>
  <c r="G46" i="6"/>
  <c r="G45" i="6"/>
  <c r="G44" i="6"/>
  <c r="G42" i="6"/>
  <c r="G38" i="6"/>
  <c r="G37" i="6"/>
  <c r="G36" i="6"/>
  <c r="G35" i="6"/>
  <c r="G34" i="6"/>
  <c r="G33" i="6"/>
  <c r="G31" i="6"/>
  <c r="G30" i="6"/>
  <c r="G29" i="6"/>
  <c r="G27" i="6"/>
  <c r="G26" i="6"/>
  <c r="G24" i="6"/>
  <c r="G23" i="6"/>
  <c r="G22" i="6"/>
  <c r="G20" i="6"/>
  <c r="G16" i="6"/>
  <c r="G10" i="6"/>
  <c r="E53" i="6"/>
  <c r="E52" i="6"/>
  <c r="E49" i="6"/>
  <c r="E48" i="6"/>
  <c r="E41" i="6"/>
  <c r="E46" i="6"/>
  <c r="E45" i="6"/>
  <c r="E44" i="6"/>
  <c r="E42" i="6"/>
  <c r="E38" i="6"/>
  <c r="E37" i="6"/>
  <c r="E36" i="6"/>
  <c r="E35" i="6"/>
  <c r="E34" i="6"/>
  <c r="E33" i="6"/>
  <c r="E31" i="6"/>
  <c r="E30" i="6"/>
  <c r="E29" i="6"/>
  <c r="E28" i="6"/>
  <c r="E27" i="6"/>
  <c r="E26" i="6"/>
  <c r="E24" i="6"/>
  <c r="E23" i="6"/>
  <c r="E22" i="6"/>
  <c r="E20" i="6"/>
  <c r="E19" i="6"/>
  <c r="E18" i="6"/>
  <c r="E16" i="6"/>
  <c r="E15" i="6"/>
  <c r="E14" i="6"/>
  <c r="E13" i="6"/>
  <c r="E10" i="6"/>
  <c r="J53" i="6" l="1"/>
  <c r="K53" i="6" s="1"/>
  <c r="J52" i="6"/>
  <c r="K52" i="6" s="1"/>
  <c r="J51" i="6"/>
  <c r="J49" i="6"/>
  <c r="K49" i="6" s="1"/>
  <c r="J48" i="6"/>
  <c r="K48" i="6" s="1"/>
  <c r="J41" i="6"/>
  <c r="K41" i="6" s="1"/>
  <c r="J47" i="6"/>
  <c r="K47" i="6" s="1"/>
  <c r="J46" i="6"/>
  <c r="K46" i="6" s="1"/>
  <c r="J45" i="6"/>
  <c r="K45" i="6" s="1"/>
  <c r="J44" i="6"/>
  <c r="K44" i="6" s="1"/>
  <c r="J42" i="6"/>
  <c r="K42" i="6" s="1"/>
  <c r="J38" i="6"/>
  <c r="K38" i="6" s="1"/>
  <c r="J37" i="6"/>
  <c r="K37" i="6" s="1"/>
  <c r="J36" i="6"/>
  <c r="K36" i="6" s="1"/>
  <c r="J35" i="6"/>
  <c r="K35" i="6" s="1"/>
  <c r="J34" i="6"/>
  <c r="K34" i="6" s="1"/>
  <c r="J33" i="6"/>
  <c r="K33" i="6" s="1"/>
  <c r="J31" i="6"/>
  <c r="K31" i="6" s="1"/>
  <c r="J30" i="6"/>
  <c r="K30" i="6" s="1"/>
  <c r="J29" i="6"/>
  <c r="K29" i="6" s="1"/>
  <c r="J28" i="6"/>
  <c r="K28" i="6" s="1"/>
  <c r="J27" i="6"/>
  <c r="K27" i="6" s="1"/>
  <c r="J26" i="6"/>
  <c r="K26" i="6" s="1"/>
  <c r="J24" i="6"/>
  <c r="K24" i="6" s="1"/>
  <c r="J23" i="6"/>
  <c r="K23" i="6" s="1"/>
  <c r="J22" i="6"/>
  <c r="K22" i="6" s="1"/>
  <c r="J20" i="6"/>
  <c r="K20" i="6" s="1"/>
  <c r="J16" i="6"/>
  <c r="K16" i="6" s="1"/>
  <c r="J15" i="6"/>
  <c r="K15" i="6" s="1"/>
  <c r="J14" i="6"/>
  <c r="J13" i="6"/>
  <c r="J10" i="6"/>
  <c r="H11" i="6"/>
  <c r="F11" i="6"/>
  <c r="H54" i="6"/>
  <c r="F54" i="6"/>
  <c r="D54" i="6"/>
  <c r="H50" i="6"/>
  <c r="F50" i="6"/>
  <c r="D50" i="6"/>
  <c r="H25" i="6"/>
  <c r="F25" i="6"/>
  <c r="D25" i="6"/>
  <c r="H21" i="6"/>
  <c r="F21" i="6"/>
  <c r="D21" i="6"/>
  <c r="C56" i="6"/>
  <c r="C54" i="6"/>
  <c r="C50" i="6"/>
  <c r="C25" i="6"/>
  <c r="C21" i="6"/>
  <c r="D11" i="6"/>
  <c r="D57" i="6" s="1"/>
  <c r="H57" i="6" l="1"/>
  <c r="E25" i="6"/>
  <c r="J54" i="6"/>
  <c r="K54" i="6" s="1"/>
  <c r="G25" i="6"/>
  <c r="E21" i="6"/>
  <c r="J21" i="6"/>
  <c r="K21" i="6" s="1"/>
  <c r="K13" i="6"/>
  <c r="G21" i="6"/>
  <c r="I25" i="6"/>
  <c r="G54" i="6"/>
  <c r="C57" i="6"/>
  <c r="E57" i="6" s="1"/>
  <c r="I54" i="6"/>
  <c r="F57" i="6"/>
  <c r="I21" i="6"/>
  <c r="J25" i="6"/>
  <c r="K25" i="6" s="1"/>
  <c r="E54" i="6"/>
  <c r="I50" i="6"/>
  <c r="E50" i="6"/>
  <c r="G50" i="6"/>
  <c r="E11" i="6"/>
  <c r="G11" i="6"/>
  <c r="I11" i="6"/>
  <c r="J50" i="6"/>
  <c r="K50" i="6" s="1"/>
  <c r="J11" i="6"/>
  <c r="K11" i="6" s="1"/>
  <c r="K10" i="6"/>
  <c r="I57" i="6" l="1"/>
  <c r="G57" i="6"/>
  <c r="J57" i="6"/>
  <c r="K57" i="6" s="1"/>
</calcChain>
</file>

<file path=xl/sharedStrings.xml><?xml version="1.0" encoding="utf-8"?>
<sst xmlns="http://schemas.openxmlformats.org/spreadsheetml/2006/main" count="78" uniqueCount="72">
  <si>
    <t>ลำดับที่</t>
  </si>
  <si>
    <t>สาขาวิชา/สำนักวิชา</t>
  </si>
  <si>
    <t>ร้อยละ</t>
  </si>
  <si>
    <t>เทคโนโลยีสารสนเทศ</t>
  </si>
  <si>
    <t>-  สารสนเทศศึกษา</t>
  </si>
  <si>
    <t>-  ระบบสารสนเทศเพื่อการจัดการ</t>
  </si>
  <si>
    <t>-  นิเทศศาสตร์</t>
  </si>
  <si>
    <t>รวมสำนักวิชาเทคโนโลยีสังคม</t>
  </si>
  <si>
    <t>เทคโนโลยีการผลิตพืช</t>
  </si>
  <si>
    <t>เทคโนโลยีการผลิตสัตว์</t>
  </si>
  <si>
    <t>เทคโนโลยีอาหาร</t>
  </si>
  <si>
    <t>รวมสำนักวิชาเทคโนโลยีการเกษตร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</si>
  <si>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</si>
  <si>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</si>
  <si>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</si>
  <si>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</si>
  <si>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</si>
  <si>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</si>
  <si>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</si>
  <si>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</si>
  <si>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</si>
  <si>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</si>
  <si>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</si>
  <si>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</si>
  <si>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</si>
  <si>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วิศวกรรมการผลิต</t>
  </si>
  <si>
    <t>รวมสำนักวิชาวิศวกรรมศาสตร์</t>
  </si>
  <si>
    <t>อนามัยสิ่งแวดล้อม</t>
  </si>
  <si>
    <t>อาชีวอนามัยและความปลอดภัย</t>
  </si>
  <si>
    <t>ภาพรวมมหาวิทยาลัย</t>
  </si>
  <si>
    <t>รวมสำนักวิชาวิทยาศาสตร์</t>
  </si>
  <si>
    <t>รวมสำนักวิชาแพทยศาสตร์
(กลุ่มสาขาวิชาสาธารณสุขศาสตร์)</t>
  </si>
  <si>
    <t>คะแนนอิงเกณฑ์การประเมิน</t>
  </si>
  <si>
    <t>ผลการเรียน</t>
  </si>
  <si>
    <t>จำนวน</t>
  </si>
  <si>
    <t>สาเหตุที่พ้นสถานภาพ</t>
  </si>
  <si>
    <t>ลาออก</t>
  </si>
  <si>
    <t>รวมทุกสาเหตุ</t>
  </si>
  <si>
    <t>จำนวนนักศึกษาสุทธิ
ของสาขาวิชา*  (คน)</t>
  </si>
  <si>
    <t>เทคโนโลยีการจัดการ</t>
  </si>
  <si>
    <t>-  การจัดการตลาด</t>
  </si>
  <si>
    <t>รวมสำนักวิชาพยาบาลศาสตร์</t>
  </si>
  <si>
    <t>พยาบาลศาสตร์</t>
  </si>
  <si>
    <t>วิทยาศาสตร์การกีฬา</t>
  </si>
  <si>
    <t>-  การจัดการโลจิสติกส์</t>
  </si>
  <si>
    <t>-  ซอฟต์แวร์วิสาหกิจ</t>
  </si>
  <si>
    <t xml:space="preserve"> - วิศวกรรมเครื่องกล</t>
  </si>
  <si>
    <t xml:space="preserve"> - วิศวกรรมอากาศยาน</t>
  </si>
  <si>
    <t xml:space="preserve"> - วิศวกรรมยานยนต์</t>
  </si>
  <si>
    <t xml:space="preserve"> - แมคคาทรอนิกส์</t>
  </si>
  <si>
    <r>
      <t>หมายเหตุ</t>
    </r>
    <r>
      <rPr>
        <b/>
        <sz val="14"/>
        <rFont val="TH SarabunPSK"/>
        <family val="2"/>
      </rPr>
      <t xml:space="preserve">  :  1)  *  หมายถึง </t>
    </r>
    <r>
      <rPr>
        <sz val="14"/>
        <rFont val="TH SarabunPSK"/>
        <family val="2"/>
      </rPr>
      <t xml:space="preserve">นักศึกษาสุทธิของสาขาวิชา  =  นักศึกษาแรกเข้าของสาขาวิชา + นักศึกษาย้ายเข้า - นักศึกษาโอนออก </t>
    </r>
  </si>
  <si>
    <t>แพทยศาสตร์ **</t>
  </si>
  <si>
    <t>อื่น ๆ ***</t>
  </si>
  <si>
    <t>-  การจัดการธุรกิจใหม่และภาวการณ์ประกอบการ</t>
  </si>
  <si>
    <t>วิศวกรรมเกษตรและอาหาร</t>
  </si>
  <si>
    <r>
      <t xml:space="preserve">         </t>
    </r>
    <r>
      <rPr>
        <sz val="14"/>
        <rFont val="TH SarabunPSK"/>
        <family val="2"/>
      </rPr>
      <t xml:space="preserve"> (เก็บข้อมูลนักศึกษารุ่นปีการศึกษา 2554 นับจนสิ้นภาคการศึกษาที่ 3/2557</t>
    </r>
  </si>
  <si>
    <t xml:space="preserve">             จนสิ้นภาคการศึกษาที่ 3/2557)</t>
  </si>
  <si>
    <t xml:space="preserve"> - วิศวกรรมเมคคาทรอนิกส์</t>
  </si>
  <si>
    <t>วิศวกรรมธรณี</t>
  </si>
  <si>
    <t>วิศวกรรมขนส่งและโลจิสติกส์</t>
  </si>
  <si>
    <t xml:space="preserve">            (จำนวนนักศึกษา รุ่นปีการศึกษา 2554 ที่พ้นสถานภาพเนื่องจากสาเหตุผลการเรียนนับตั้งแต่แรกเข้าสาขาวิชาจนสิ้นภาคการศึกษาที่ 3/2557</t>
  </si>
  <si>
    <t xml:space="preserve">             ส่วนหลักสูตรแพทยศาสตร์ นักศึกษารุ่นปีการศึกษา 2552  ที่พ้นสถานภาพเนื่องจากสาเหตุผลการเรียนนับตั้งแต่แรกเข้าสาขาวิชา</t>
  </si>
  <si>
    <t xml:space="preserve">            **  ส่วนหลักสูตรแพทยศาสตร์เก็บข้อมูลนักศึกษารุ่นปีการศึกษา 2552 นับจนสิ้นภาคการศึกษาที่ 3/2557)</t>
  </si>
  <si>
    <r>
      <t>แหล่งที่มา  :</t>
    </r>
    <r>
      <rPr>
        <sz val="14"/>
        <rFont val="TH SarabunPSK"/>
        <family val="2"/>
      </rPr>
      <t xml:space="preserve">  ฝ่ายทะเบียนนักศึกษา ศูนย์บริการการศึกษา</t>
    </r>
  </si>
  <si>
    <t>ข้อมูล ณ วันที่  7  กรกฎาคม  2558</t>
  </si>
  <si>
    <t xml:space="preserve">                               ก. ระดับปริญญาตรี</t>
  </si>
  <si>
    <r>
      <t xml:space="preserve">     </t>
    </r>
    <r>
      <rPr>
        <b/>
        <sz val="14"/>
        <rFont val="TH SarabunPSK"/>
        <family val="2"/>
      </rPr>
      <t xml:space="preserve"> 2) ***  หมายถึง  </t>
    </r>
    <r>
      <rPr>
        <sz val="14"/>
        <rFont val="TH SarabunPSK"/>
        <family val="2"/>
      </rPr>
      <t>สาเหตุอื่น ๆ ที่พ้นสถานภาพ ได้แก่ นักศึกษาไม่ชำระเงิน/ไม่ลงทะเบียนเรียน/เสียชีวิต</t>
    </r>
  </si>
  <si>
    <t xml:space="preserve">      3) การพ้นสถานภาพของนักศึกษานับจากนักศึกษาที่พ้นสถานภาพ เนื่องจากผลการเรียน ลาออก และสาเหตุอื่น ๆ </t>
  </si>
  <si>
    <t xml:space="preserve">          โดยอิงตามข้อบังคับ มทส. ว่าด้วยการศึกษาขั้นปริญญาตรี พ.ศ. 2546 และขั้นบัณฑิตศึกษา พ.ศ. 2550</t>
  </si>
  <si>
    <t xml:space="preserve"> - วิศวกรรมโทรคมนาคม</t>
  </si>
  <si>
    <t xml:space="preserve"> - วิศวกรรมอิเล็กทรอนิกส์</t>
  </si>
  <si>
    <r>
      <t>ตารางที่ B-1.7-1</t>
    </r>
    <r>
      <rPr>
        <b/>
        <sz val="15"/>
        <rFont val="TH SarabunPSK"/>
        <family val="2"/>
      </rPr>
      <t xml:space="preserve">  :  ร้อยละการพ้นสถานภาพเนื่องจากผลการเรียนของนักศึกษาต่อรุ่น  ปีการศึกษา 2557  </t>
    </r>
    <r>
      <rPr>
        <b/>
        <sz val="15"/>
        <color theme="1"/>
        <rFont val="TH SarabunPSK"/>
        <family val="2"/>
      </rPr>
      <t xml:space="preserve">(ก.ค. 57 - มิ.ย. 58)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</si>
</sst>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฿&quot;* #,##0_-;\-&quot;฿&quot;* #,##0_-;_-&quot;฿&quot;* &quot;-&quot;_-;_-@_-"/>
    <numFmt numFmtId="165" formatCode="_-* #,##0_-;\-* #,##0_-;_-* &quot;-&quot;_-;_-@_-"/>
    <numFmt numFmtId="166" formatCode="_-&quot;฿&quot;* #,##0.00_-;\-&quot;฿&quot;* #,##0.00_-;_-&quot;฿&quot;* &quot;-&quot;??_-;_-@_-"/>
    <numFmt numFmtId="167" formatCode="_-* #,##0.00_-;\-* #,##0.00_-;_-* &quot;-&quot;??_-;_-@_-"/>
    <numFmt numFmtId="168" formatCode="0.00;[Red]0.00"/>
    <numFmt numFmtId="169" formatCode="#,##0_ ;\-#,##0\ "/>
    <numFmt numFmtId="170" formatCode="#;;\-"/>
  </numFmts>
  <fonts count="25">
    <font>
      <sz val="14"/>
      <name val="BrowalliaUPC"/>
      <charset val="222"/>
    </font>
    <font>
      <sz val="10"/>
      <color indexed="8"/>
      <name val="MS Sans Serif"/>
      <family val="2"/>
      <charset val="22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ngsanaUPC"/>
      <family val="1"/>
      <charset val="222"/>
    </font>
    <font>
      <sz val="14"/>
      <name val="Cordia New"/>
      <family val="2"/>
    </font>
    <font>
      <b/>
      <sz val="14"/>
      <name val="Cordia New"/>
      <family val="2"/>
    </font>
    <font>
      <b/>
      <u val="double"/>
      <sz val="15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vertAlign val="subscript"/>
      <sz val="14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b/>
      <u/>
      <sz val="14"/>
      <name val="TH SarabunPSK"/>
      <family val="2"/>
    </font>
    <font>
      <sz val="14"/>
      <name val="AngsanaUPC"/>
      <family val="1"/>
    </font>
    <font>
      <sz val="14"/>
      <name val="BrowalliaUPC"/>
      <family val="2"/>
    </font>
    <font>
      <sz val="11"/>
      <name val="TH SarabunPSK"/>
      <family val="2"/>
    </font>
    <font>
      <u/>
      <sz val="14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88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/>
      <bottom style="dotted">
        <color indexed="64"/>
      </bottom>
      <diagonal/>
    </border>
  </borders>
  <cellStyleXfs count="13">
    <xf numFmtId="0" fontId="0" fillId="0" borderId="0"/>
    <xf numFmtId="0" fontId="1" fillId="0" borderId="0"/>
    <xf numFmtId="0" fontId="18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7" fontId="19" fillId="0" borderId="0" applyFont="0" applyFill="0" applyBorder="0" applyAlignment="0" applyProtection="0"/>
  </cellStyleXfs>
  <cellXfs count="252">
    <xf numFmtId="0" fontId="0" fillId="0" borderId="0" xfId="0"/>
    <xf numFmtId="0" fontId="5" fillId="0" borderId="0" xfId="3" applyFont="1"/>
    <xf numFmtId="0" fontId="6" fillId="0" borderId="0" xfId="3" applyFont="1"/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5" fillId="0" borderId="0" xfId="3" applyFont="1" applyAlignment="1"/>
    <xf numFmtId="0" fontId="5" fillId="0" borderId="0" xfId="0" applyFont="1"/>
    <xf numFmtId="0" fontId="6" fillId="2" borderId="0" xfId="3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7" fillId="0" borderId="0" xfId="3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9" fillId="0" borderId="0" xfId="3" applyFont="1" applyAlignment="1"/>
    <xf numFmtId="0" fontId="10" fillId="0" borderId="0" xfId="3" applyFont="1" applyAlignment="1"/>
    <xf numFmtId="0" fontId="10" fillId="0" borderId="0" xfId="3" applyFont="1"/>
    <xf numFmtId="0" fontId="11" fillId="0" borderId="0" xfId="3" applyFont="1" applyBorder="1" applyAlignment="1">
      <alignment horizontal="left" vertical="top"/>
    </xf>
    <xf numFmtId="0" fontId="12" fillId="0" borderId="0" xfId="3" applyFont="1" applyBorder="1"/>
    <xf numFmtId="0" fontId="9" fillId="0" borderId="0" xfId="3" applyFont="1" applyBorder="1" applyAlignment="1">
      <alignment horizontal="left" vertical="center" indent="6"/>
    </xf>
    <xf numFmtId="0" fontId="10" fillId="0" borderId="0" xfId="3" applyFont="1" applyBorder="1"/>
    <xf numFmtId="0" fontId="15" fillId="0" borderId="0" xfId="1" applyFont="1" applyFill="1" applyBorder="1" applyAlignment="1">
      <alignment horizontal="center"/>
    </xf>
    <xf numFmtId="1" fontId="16" fillId="0" borderId="0" xfId="3" applyNumberFormat="1" applyFont="1" applyBorder="1" applyAlignment="1">
      <alignment horizontal="centerContinuous" vertical="center"/>
    </xf>
    <xf numFmtId="0" fontId="17" fillId="0" borderId="0" xfId="10" applyFont="1" applyBorder="1" applyAlignment="1">
      <alignment horizontal="left" vertical="center"/>
    </xf>
    <xf numFmtId="0" fontId="9" fillId="0" borderId="0" xfId="10" applyFont="1" applyBorder="1" applyAlignment="1">
      <alignment horizontal="center" vertical="center"/>
    </xf>
    <xf numFmtId="3" fontId="9" fillId="0" borderId="0" xfId="3" applyNumberFormat="1" applyFont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/>
    </xf>
    <xf numFmtId="0" fontId="9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4" applyFont="1" applyFill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168" fontId="10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20" xfId="3" applyFont="1" applyFill="1" applyBorder="1"/>
    <xf numFmtId="0" fontId="10" fillId="0" borderId="0" xfId="0" applyFont="1" applyAlignment="1"/>
    <xf numFmtId="2" fontId="10" fillId="0" borderId="0" xfId="0" applyNumberFormat="1" applyFont="1" applyBorder="1" applyAlignment="1">
      <alignment horizontal="right" shrinkToFit="1"/>
    </xf>
    <xf numFmtId="0" fontId="10" fillId="0" borderId="0" xfId="2" applyFont="1" applyAlignment="1"/>
    <xf numFmtId="0" fontId="3" fillId="0" borderId="0" xfId="2" applyFont="1" applyAlignment="1"/>
    <xf numFmtId="0" fontId="13" fillId="0" borderId="0" xfId="3" applyFont="1" applyBorder="1" applyAlignment="1">
      <alignment horizontal="left" vertical="top"/>
    </xf>
    <xf numFmtId="0" fontId="5" fillId="0" borderId="0" xfId="3" applyFont="1" applyFill="1"/>
    <xf numFmtId="0" fontId="6" fillId="0" borderId="0" xfId="3" applyFont="1" applyFill="1"/>
    <xf numFmtId="0" fontId="6" fillId="0" borderId="0" xfId="3" applyFont="1" applyFill="1" applyAlignment="1">
      <alignment vertical="center"/>
    </xf>
    <xf numFmtId="0" fontId="3" fillId="0" borderId="0" xfId="2" applyFont="1" applyFill="1" applyAlignment="1"/>
    <xf numFmtId="0" fontId="5" fillId="0" borderId="0" xfId="0" applyFont="1" applyFill="1"/>
    <xf numFmtId="0" fontId="5" fillId="0" borderId="0" xfId="3" applyFont="1" applyFill="1" applyAlignment="1"/>
    <xf numFmtId="0" fontId="9" fillId="0" borderId="0" xfId="11" applyFont="1" applyBorder="1" applyAlignment="1">
      <alignment horizontal="left" vertical="center"/>
    </xf>
    <xf numFmtId="0" fontId="13" fillId="0" borderId="0" xfId="11" applyFont="1" applyBorder="1" applyAlignment="1">
      <alignment horizontal="left" vertical="center"/>
    </xf>
    <xf numFmtId="0" fontId="3" fillId="0" borderId="0" xfId="3" applyFont="1"/>
    <xf numFmtId="0" fontId="3" fillId="0" borderId="0" xfId="3" applyFont="1" applyFill="1"/>
    <xf numFmtId="0" fontId="9" fillId="0" borderId="0" xfId="10" applyFont="1" applyBorder="1" applyAlignment="1">
      <alignment horizontal="left" vertical="center"/>
    </xf>
    <xf numFmtId="0" fontId="10" fillId="0" borderId="0" xfId="10" applyFont="1" applyBorder="1" applyAlignment="1">
      <alignment horizontal="left" vertical="center"/>
    </xf>
    <xf numFmtId="0" fontId="3" fillId="0" borderId="0" xfId="10" applyFont="1" applyFill="1"/>
    <xf numFmtId="0" fontId="9" fillId="0" borderId="27" xfId="3" applyNumberFormat="1" applyFont="1" applyFill="1" applyBorder="1" applyAlignment="1">
      <alignment horizontal="center" vertical="center"/>
    </xf>
    <xf numFmtId="4" fontId="9" fillId="0" borderId="21" xfId="3" applyNumberFormat="1" applyFont="1" applyFill="1" applyBorder="1" applyAlignment="1">
      <alignment horizontal="center" vertical="center"/>
    </xf>
    <xf numFmtId="0" fontId="10" fillId="0" borderId="5" xfId="9" applyNumberFormat="1" applyFont="1" applyFill="1" applyBorder="1" applyAlignment="1">
      <alignment horizontal="center" vertical="center" wrapText="1"/>
    </xf>
    <xf numFmtId="0" fontId="10" fillId="0" borderId="17" xfId="9" applyNumberFormat="1" applyFont="1" applyFill="1" applyBorder="1" applyAlignment="1">
      <alignment horizontal="center" vertical="center" wrapText="1"/>
    </xf>
    <xf numFmtId="2" fontId="10" fillId="0" borderId="31" xfId="9" applyNumberFormat="1" applyFont="1" applyFill="1" applyBorder="1" applyAlignment="1">
      <alignment horizontal="center" vertical="center" wrapText="1"/>
    </xf>
    <xf numFmtId="0" fontId="10" fillId="0" borderId="36" xfId="9" applyNumberFormat="1" applyFont="1" applyFill="1" applyBorder="1" applyAlignment="1">
      <alignment horizontal="center" vertical="center" wrapText="1"/>
    </xf>
    <xf numFmtId="2" fontId="10" fillId="0" borderId="75" xfId="9" applyNumberFormat="1" applyFont="1" applyFill="1" applyBorder="1" applyAlignment="1">
      <alignment horizontal="center" vertical="center" wrapText="1"/>
    </xf>
    <xf numFmtId="0" fontId="10" fillId="0" borderId="17" xfId="3" applyNumberFormat="1" applyFont="1" applyFill="1" applyBorder="1" applyAlignment="1">
      <alignment horizontal="center" vertical="center" wrapText="1"/>
    </xf>
    <xf numFmtId="4" fontId="10" fillId="0" borderId="23" xfId="3" applyNumberFormat="1" applyFont="1" applyFill="1" applyBorder="1" applyAlignment="1">
      <alignment horizontal="center" vertical="center" wrapText="1"/>
    </xf>
    <xf numFmtId="0" fontId="10" fillId="0" borderId="73" xfId="9" applyNumberFormat="1" applyFont="1" applyFill="1" applyBorder="1" applyAlignment="1">
      <alignment horizontal="center" vertical="center" wrapText="1"/>
    </xf>
    <xf numFmtId="0" fontId="10" fillId="0" borderId="15" xfId="9" applyNumberFormat="1" applyFont="1" applyFill="1" applyBorder="1" applyAlignment="1">
      <alignment horizontal="center" vertical="center" wrapText="1"/>
    </xf>
    <xf numFmtId="2" fontId="10" fillId="0" borderId="74" xfId="9" applyNumberFormat="1" applyFont="1" applyFill="1" applyBorder="1" applyAlignment="1">
      <alignment horizontal="center" vertical="center" wrapText="1"/>
    </xf>
    <xf numFmtId="0" fontId="10" fillId="0" borderId="44" xfId="9" applyNumberFormat="1" applyFont="1" applyFill="1" applyBorder="1" applyAlignment="1">
      <alignment horizontal="center" vertical="center" wrapText="1"/>
    </xf>
    <xf numFmtId="0" fontId="10" fillId="0" borderId="15" xfId="3" applyNumberFormat="1" applyFont="1" applyFill="1" applyBorder="1" applyAlignment="1">
      <alignment horizontal="center" vertical="center" wrapText="1"/>
    </xf>
    <xf numFmtId="4" fontId="10" fillId="0" borderId="43" xfId="3" applyNumberFormat="1" applyFont="1" applyFill="1" applyBorder="1" applyAlignment="1">
      <alignment horizontal="center" vertical="center" wrapText="1"/>
    </xf>
    <xf numFmtId="2" fontId="10" fillId="0" borderId="43" xfId="9" applyNumberFormat="1" applyFont="1" applyFill="1" applyBorder="1" applyAlignment="1">
      <alignment horizontal="center" vertical="center" wrapText="1"/>
    </xf>
    <xf numFmtId="0" fontId="10" fillId="0" borderId="15" xfId="3" applyNumberFormat="1" applyFont="1" applyFill="1" applyBorder="1" applyAlignment="1">
      <alignment horizontal="center" vertical="center"/>
    </xf>
    <xf numFmtId="4" fontId="10" fillId="0" borderId="43" xfId="3" applyNumberFormat="1" applyFont="1" applyFill="1" applyBorder="1" applyAlignment="1">
      <alignment horizontal="center" vertical="center"/>
    </xf>
    <xf numFmtId="0" fontId="10" fillId="0" borderId="83" xfId="9" applyNumberFormat="1" applyFont="1" applyFill="1" applyBorder="1" applyAlignment="1">
      <alignment horizontal="center" vertical="center" wrapText="1"/>
    </xf>
    <xf numFmtId="2" fontId="10" fillId="0" borderId="54" xfId="9" applyNumberFormat="1" applyFont="1" applyFill="1" applyBorder="1" applyAlignment="1">
      <alignment horizontal="center" vertical="center" wrapText="1"/>
    </xf>
    <xf numFmtId="0" fontId="10" fillId="0" borderId="38" xfId="9" applyNumberFormat="1" applyFont="1" applyFill="1" applyBorder="1" applyAlignment="1">
      <alignment horizontal="center" vertical="center" wrapText="1"/>
    </xf>
    <xf numFmtId="0" fontId="10" fillId="0" borderId="45" xfId="3" applyNumberFormat="1" applyFont="1" applyFill="1" applyBorder="1" applyAlignment="1">
      <alignment horizontal="center" vertical="center"/>
    </xf>
    <xf numFmtId="4" fontId="10" fillId="0" borderId="33" xfId="3" applyNumberFormat="1" applyFont="1" applyFill="1" applyBorder="1" applyAlignment="1">
      <alignment horizontal="center" vertical="center"/>
    </xf>
    <xf numFmtId="0" fontId="10" fillId="0" borderId="8" xfId="9" applyNumberFormat="1" applyFont="1" applyFill="1" applyBorder="1" applyAlignment="1">
      <alignment horizontal="center" vertical="center" wrapText="1"/>
    </xf>
    <xf numFmtId="0" fontId="10" fillId="0" borderId="18" xfId="9" applyNumberFormat="1" applyFont="1" applyFill="1" applyBorder="1" applyAlignment="1">
      <alignment horizontal="center" vertical="center" wrapText="1"/>
    </xf>
    <xf numFmtId="2" fontId="10" fillId="0" borderId="39" xfId="9" applyNumberFormat="1" applyFont="1" applyFill="1" applyBorder="1" applyAlignment="1">
      <alignment horizontal="center" vertical="center" wrapText="1"/>
    </xf>
    <xf numFmtId="0" fontId="10" fillId="0" borderId="37" xfId="9" applyNumberFormat="1" applyFont="1" applyFill="1" applyBorder="1" applyAlignment="1">
      <alignment horizontal="center" vertical="center" wrapText="1"/>
    </xf>
    <xf numFmtId="2" fontId="10" fillId="0" borderId="24" xfId="9" applyNumberFormat="1" applyFont="1" applyFill="1" applyBorder="1" applyAlignment="1">
      <alignment horizontal="center" vertical="center" wrapText="1"/>
    </xf>
    <xf numFmtId="0" fontId="10" fillId="0" borderId="28" xfId="3" applyNumberFormat="1" applyFont="1" applyFill="1" applyBorder="1" applyAlignment="1">
      <alignment horizontal="center" vertical="center" wrapText="1"/>
    </xf>
    <xf numFmtId="4" fontId="10" fillId="0" borderId="24" xfId="3" applyNumberFormat="1" applyFont="1" applyFill="1" applyBorder="1" applyAlignment="1">
      <alignment horizontal="center" vertical="center" wrapText="1"/>
    </xf>
    <xf numFmtId="2" fontId="10" fillId="0" borderId="23" xfId="9" applyNumberFormat="1" applyFont="1" applyFill="1" applyBorder="1" applyAlignment="1">
      <alignment horizontal="center" vertical="center" wrapText="1"/>
    </xf>
    <xf numFmtId="0" fontId="10" fillId="0" borderId="7" xfId="9" applyNumberFormat="1" applyFont="1" applyFill="1" applyBorder="1" applyAlignment="1">
      <alignment horizontal="center" vertical="center" wrapText="1"/>
    </xf>
    <xf numFmtId="0" fontId="10" fillId="0" borderId="42" xfId="9" applyNumberFormat="1" applyFont="1" applyFill="1" applyBorder="1" applyAlignment="1">
      <alignment horizontal="center" vertical="center" wrapText="1"/>
    </xf>
    <xf numFmtId="2" fontId="10" fillId="0" borderId="32" xfId="9" applyNumberFormat="1" applyFont="1" applyFill="1" applyBorder="1" applyAlignment="1">
      <alignment horizontal="center" vertical="center" wrapText="1"/>
    </xf>
    <xf numFmtId="0" fontId="10" fillId="0" borderId="41" xfId="9" applyNumberFormat="1" applyFont="1" applyFill="1" applyBorder="1" applyAlignment="1">
      <alignment horizontal="center" vertical="center" wrapText="1"/>
    </xf>
    <xf numFmtId="2" fontId="10" fillId="0" borderId="40" xfId="9" applyNumberFormat="1" applyFont="1" applyFill="1" applyBorder="1" applyAlignment="1">
      <alignment horizontal="center" vertical="center" wrapText="1"/>
    </xf>
    <xf numFmtId="2" fontId="10" fillId="0" borderId="19" xfId="9" applyNumberFormat="1" applyFont="1" applyFill="1" applyBorder="1" applyAlignment="1">
      <alignment horizontal="center" vertical="center" wrapText="1"/>
    </xf>
    <xf numFmtId="0" fontId="10" fillId="0" borderId="29" xfId="3" applyNumberFormat="1" applyFont="1" applyFill="1" applyBorder="1" applyAlignment="1">
      <alignment horizontal="center" vertical="center" wrapText="1"/>
    </xf>
    <xf numFmtId="4" fontId="10" fillId="0" borderId="25" xfId="3" applyNumberFormat="1" applyFont="1" applyFill="1" applyBorder="1" applyAlignment="1">
      <alignment horizontal="center" vertical="center" wrapText="1"/>
    </xf>
    <xf numFmtId="0" fontId="10" fillId="0" borderId="3" xfId="9" applyNumberFormat="1" applyFont="1" applyFill="1" applyBorder="1" applyAlignment="1">
      <alignment horizontal="center" vertical="center" wrapText="1"/>
    </xf>
    <xf numFmtId="0" fontId="10" fillId="0" borderId="16" xfId="9" applyNumberFormat="1" applyFont="1" applyFill="1" applyBorder="1" applyAlignment="1">
      <alignment horizontal="center" vertical="center" wrapText="1"/>
    </xf>
    <xf numFmtId="0" fontId="10" fillId="0" borderId="35" xfId="9" applyNumberFormat="1" applyFont="1" applyFill="1" applyBorder="1" applyAlignment="1">
      <alignment horizontal="center" vertical="center" wrapText="1"/>
    </xf>
    <xf numFmtId="2" fontId="10" fillId="0" borderId="81" xfId="9" applyNumberFormat="1" applyFont="1" applyFill="1" applyBorder="1" applyAlignment="1">
      <alignment horizontal="center" vertical="center" wrapText="1"/>
    </xf>
    <xf numFmtId="0" fontId="10" fillId="0" borderId="77" xfId="9" applyNumberFormat="1" applyFont="1" applyFill="1" applyBorder="1" applyAlignment="1">
      <alignment horizontal="center" vertical="center" wrapText="1"/>
    </xf>
    <xf numFmtId="0" fontId="10" fillId="0" borderId="78" xfId="9" applyNumberFormat="1" applyFont="1" applyFill="1" applyBorder="1" applyAlignment="1">
      <alignment horizontal="center" vertical="center" wrapText="1"/>
    </xf>
    <xf numFmtId="0" fontId="10" fillId="0" borderId="79" xfId="9" applyNumberFormat="1" applyFont="1" applyFill="1" applyBorder="1" applyAlignment="1">
      <alignment horizontal="center" vertical="center" wrapText="1"/>
    </xf>
    <xf numFmtId="2" fontId="10" fillId="0" borderId="76" xfId="9" applyNumberFormat="1" applyFont="1" applyFill="1" applyBorder="1" applyAlignment="1">
      <alignment horizontal="center" vertical="center" wrapText="1"/>
    </xf>
    <xf numFmtId="0" fontId="10" fillId="0" borderId="78" xfId="3" applyNumberFormat="1" applyFont="1" applyFill="1" applyBorder="1" applyAlignment="1">
      <alignment horizontal="center" vertical="center" wrapText="1"/>
    </xf>
    <xf numFmtId="4" fontId="10" fillId="0" borderId="19" xfId="3" applyNumberFormat="1" applyFont="1" applyFill="1" applyBorder="1" applyAlignment="1">
      <alignment horizontal="center" vertical="center" wrapText="1"/>
    </xf>
    <xf numFmtId="4" fontId="10" fillId="0" borderId="22" xfId="3" applyNumberFormat="1" applyFont="1" applyFill="1" applyBorder="1" applyAlignment="1">
      <alignment horizontal="center" vertical="center" wrapText="1"/>
    </xf>
    <xf numFmtId="0" fontId="10" fillId="0" borderId="16" xfId="3" applyNumberFormat="1" applyFont="1" applyFill="1" applyBorder="1" applyAlignment="1">
      <alignment horizontal="center" vertical="center" wrapText="1"/>
    </xf>
    <xf numFmtId="2" fontId="10" fillId="0" borderId="13" xfId="9" applyNumberFormat="1" applyFont="1" applyFill="1" applyBorder="1" applyAlignment="1">
      <alignment horizontal="center" vertical="center" wrapText="1"/>
    </xf>
    <xf numFmtId="2" fontId="10" fillId="0" borderId="26" xfId="9" applyNumberFormat="1" applyFont="1" applyFill="1" applyBorder="1" applyAlignment="1">
      <alignment horizontal="center" vertical="center" wrapText="1"/>
    </xf>
    <xf numFmtId="0" fontId="13" fillId="0" borderId="49" xfId="3" applyFont="1" applyFill="1" applyBorder="1" applyAlignment="1">
      <alignment horizontal="center" vertical="center"/>
    </xf>
    <xf numFmtId="0" fontId="13" fillId="0" borderId="50" xfId="3" applyFont="1" applyFill="1" applyBorder="1" applyAlignment="1">
      <alignment horizontal="center" vertical="center"/>
    </xf>
    <xf numFmtId="0" fontId="13" fillId="0" borderId="51" xfId="3" applyFont="1" applyFill="1" applyBorder="1" applyAlignment="1">
      <alignment horizontal="center" vertical="center"/>
    </xf>
    <xf numFmtId="0" fontId="13" fillId="0" borderId="52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left" vertical="center" indent="1"/>
    </xf>
    <xf numFmtId="0" fontId="10" fillId="0" borderId="3" xfId="3" applyNumberFormat="1" applyFont="1" applyFill="1" applyBorder="1" applyAlignment="1">
      <alignment horizontal="center" vertical="center"/>
    </xf>
    <xf numFmtId="0" fontId="10" fillId="0" borderId="27" xfId="3" applyNumberFormat="1" applyFont="1" applyFill="1" applyBorder="1" applyAlignment="1">
      <alignment horizontal="center" vertical="center"/>
    </xf>
    <xf numFmtId="0" fontId="10" fillId="0" borderId="34" xfId="3" applyNumberFormat="1" applyFont="1" applyFill="1" applyBorder="1" applyAlignment="1">
      <alignment horizontal="center" vertical="center"/>
    </xf>
    <xf numFmtId="0" fontId="9" fillId="0" borderId="45" xfId="3" applyNumberFormat="1" applyFont="1" applyFill="1" applyBorder="1" applyAlignment="1">
      <alignment horizontal="center" vertical="center"/>
    </xf>
    <xf numFmtId="4" fontId="9" fillId="0" borderId="54" xfId="3" applyNumberFormat="1" applyFont="1" applyFill="1" applyBorder="1" applyAlignment="1">
      <alignment horizontal="center" vertical="center"/>
    </xf>
    <xf numFmtId="0" fontId="9" fillId="0" borderId="38" xfId="3" applyNumberFormat="1" applyFont="1" applyFill="1" applyBorder="1" applyAlignment="1">
      <alignment horizontal="center" vertical="center"/>
    </xf>
    <xf numFmtId="4" fontId="9" fillId="0" borderId="33" xfId="3" applyNumberFormat="1" applyFont="1" applyFill="1" applyBorder="1" applyAlignment="1">
      <alignment horizontal="center" vertical="center"/>
    </xf>
    <xf numFmtId="0" fontId="10" fillId="0" borderId="16" xfId="3" applyNumberFormat="1" applyFont="1" applyFill="1" applyBorder="1" applyAlignment="1">
      <alignment horizontal="center" vertical="center"/>
    </xf>
    <xf numFmtId="3" fontId="10" fillId="0" borderId="32" xfId="3" applyNumberFormat="1" applyFont="1" applyFill="1" applyBorder="1" applyAlignment="1">
      <alignment horizontal="center" vertical="center"/>
    </xf>
    <xf numFmtId="0" fontId="10" fillId="0" borderId="35" xfId="3" applyNumberFormat="1" applyFont="1" applyFill="1" applyBorder="1" applyAlignment="1">
      <alignment horizontal="center" vertical="center"/>
    </xf>
    <xf numFmtId="3" fontId="10" fillId="0" borderId="0" xfId="3" applyNumberFormat="1" applyFont="1" applyFill="1" applyBorder="1" applyAlignment="1">
      <alignment horizontal="center" vertical="center"/>
    </xf>
    <xf numFmtId="3" fontId="10" fillId="0" borderId="22" xfId="3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left" vertical="center" indent="1"/>
    </xf>
    <xf numFmtId="0" fontId="10" fillId="0" borderId="36" xfId="3" applyNumberFormat="1" applyFont="1" applyFill="1" applyBorder="1" applyAlignment="1">
      <alignment horizontal="center" vertical="center" wrapText="1"/>
    </xf>
    <xf numFmtId="49" fontId="10" fillId="0" borderId="14" xfId="3" applyNumberFormat="1" applyFont="1" applyFill="1" applyBorder="1" applyAlignment="1">
      <alignment horizontal="left" vertical="center" indent="1"/>
    </xf>
    <xf numFmtId="0" fontId="10" fillId="0" borderId="44" xfId="3" applyNumberFormat="1" applyFont="1" applyFill="1" applyBorder="1" applyAlignment="1">
      <alignment horizontal="center" vertical="center" wrapText="1"/>
    </xf>
    <xf numFmtId="0" fontId="10" fillId="0" borderId="80" xfId="3" applyFont="1" applyFill="1" applyBorder="1" applyAlignment="1">
      <alignment horizontal="center" vertical="center"/>
    </xf>
    <xf numFmtId="0" fontId="10" fillId="0" borderId="14" xfId="3" applyFont="1" applyFill="1" applyBorder="1" applyAlignment="1">
      <alignment horizontal="left" vertical="center" indent="1"/>
    </xf>
    <xf numFmtId="0" fontId="10" fillId="0" borderId="73" xfId="3" applyNumberFormat="1" applyFont="1" applyFill="1" applyBorder="1" applyAlignment="1">
      <alignment horizontal="center" vertical="center"/>
    </xf>
    <xf numFmtId="0" fontId="10" fillId="0" borderId="44" xfId="3" applyNumberFormat="1" applyFont="1" applyFill="1" applyBorder="1" applyAlignment="1">
      <alignment horizontal="center" vertical="center"/>
    </xf>
    <xf numFmtId="0" fontId="10" fillId="0" borderId="82" xfId="3" applyFont="1" applyFill="1" applyBorder="1" applyAlignment="1">
      <alignment horizontal="center" vertical="center"/>
    </xf>
    <xf numFmtId="49" fontId="20" fillId="0" borderId="4" xfId="3" applyNumberFormat="1" applyFont="1" applyFill="1" applyBorder="1" applyAlignment="1">
      <alignment horizontal="left" vertical="center" indent="1"/>
    </xf>
    <xf numFmtId="0" fontId="9" fillId="0" borderId="53" xfId="3" applyNumberFormat="1" applyFont="1" applyFill="1" applyBorder="1" applyAlignment="1">
      <alignment horizontal="center" vertical="center" wrapText="1"/>
    </xf>
    <xf numFmtId="0" fontId="9" fillId="0" borderId="47" xfId="3" applyNumberFormat="1" applyFont="1" applyFill="1" applyBorder="1" applyAlignment="1">
      <alignment horizontal="center" vertical="center" wrapText="1"/>
    </xf>
    <xf numFmtId="2" fontId="9" fillId="0" borderId="48" xfId="9" applyNumberFormat="1" applyFont="1" applyFill="1" applyBorder="1" applyAlignment="1">
      <alignment horizontal="center" vertical="center" wrapText="1"/>
    </xf>
    <xf numFmtId="0" fontId="9" fillId="0" borderId="55" xfId="3" applyNumberFormat="1" applyFont="1" applyFill="1" applyBorder="1" applyAlignment="1">
      <alignment horizontal="center" vertical="center" wrapText="1"/>
    </xf>
    <xf numFmtId="0" fontId="9" fillId="0" borderId="47" xfId="9" applyNumberFormat="1" applyFont="1" applyFill="1" applyBorder="1" applyAlignment="1">
      <alignment horizontal="center" vertical="center" wrapText="1"/>
    </xf>
    <xf numFmtId="2" fontId="9" fillId="0" borderId="26" xfId="9" applyNumberFormat="1" applyFont="1" applyFill="1" applyBorder="1" applyAlignment="1">
      <alignment horizontal="center" vertical="center" wrapText="1"/>
    </xf>
    <xf numFmtId="0" fontId="10" fillId="0" borderId="37" xfId="3" applyNumberFormat="1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left" vertical="center" indent="1"/>
    </xf>
    <xf numFmtId="0" fontId="10" fillId="0" borderId="6" xfId="3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left" vertical="center" indent="1"/>
    </xf>
    <xf numFmtId="0" fontId="10" fillId="0" borderId="38" xfId="3" applyNumberFormat="1" applyFont="1" applyFill="1" applyBorder="1" applyAlignment="1">
      <alignment horizontal="center" vertical="center" wrapText="1"/>
    </xf>
    <xf numFmtId="0" fontId="10" fillId="0" borderId="12" xfId="3" applyFont="1" applyFill="1" applyBorder="1" applyAlignment="1">
      <alignment horizontal="left" vertical="center" indent="1"/>
    </xf>
    <xf numFmtId="0" fontId="10" fillId="0" borderId="79" xfId="3" applyNumberFormat="1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indent="1"/>
    </xf>
    <xf numFmtId="0" fontId="10" fillId="0" borderId="35" xfId="3" applyNumberFormat="1" applyFont="1" applyFill="1" applyBorder="1" applyAlignment="1">
      <alignment horizontal="center" vertical="center" wrapText="1"/>
    </xf>
    <xf numFmtId="169" fontId="9" fillId="0" borderId="53" xfId="12" applyNumberFormat="1" applyFont="1" applyFill="1" applyBorder="1" applyAlignment="1">
      <alignment horizontal="center" vertical="center" wrapText="1"/>
    </xf>
    <xf numFmtId="2" fontId="10" fillId="0" borderId="48" xfId="9" applyNumberFormat="1" applyFont="1" applyFill="1" applyBorder="1" applyAlignment="1">
      <alignment horizontal="center" vertical="center" wrapText="1"/>
    </xf>
    <xf numFmtId="0" fontId="10" fillId="0" borderId="47" xfId="9" applyNumberFormat="1" applyFont="1" applyFill="1" applyBorder="1" applyAlignment="1">
      <alignment horizontal="center" vertical="center" wrapText="1"/>
    </xf>
    <xf numFmtId="3" fontId="9" fillId="0" borderId="53" xfId="12" applyNumberFormat="1" applyFont="1" applyFill="1" applyBorder="1" applyAlignment="1">
      <alignment horizontal="center" vertical="center" wrapText="1"/>
    </xf>
    <xf numFmtId="0" fontId="9" fillId="0" borderId="49" xfId="3" applyNumberFormat="1" applyFont="1" applyFill="1" applyBorder="1" applyAlignment="1">
      <alignment horizontal="center" vertical="center" wrapText="1"/>
    </xf>
    <xf numFmtId="0" fontId="9" fillId="0" borderId="51" xfId="3" applyNumberFormat="1" applyFont="1" applyFill="1" applyBorder="1" applyAlignment="1">
      <alignment horizontal="center" vertical="center" wrapText="1"/>
    </xf>
    <xf numFmtId="2" fontId="9" fillId="0" borderId="52" xfId="9" applyNumberFormat="1" applyFont="1" applyFill="1" applyBorder="1" applyAlignment="1">
      <alignment horizontal="center" vertical="center" wrapText="1"/>
    </xf>
    <xf numFmtId="0" fontId="9" fillId="0" borderId="0" xfId="2" applyFont="1" applyAlignment="1"/>
    <xf numFmtId="0" fontId="21" fillId="0" borderId="0" xfId="0" applyFont="1" applyAlignment="1"/>
    <xf numFmtId="0" fontId="10" fillId="0" borderId="0" xfId="0" applyFont="1" applyAlignment="1">
      <alignment horizontal="right"/>
    </xf>
    <xf numFmtId="2" fontId="10" fillId="0" borderId="0" xfId="9" applyNumberFormat="1" applyFont="1" applyFill="1" applyBorder="1" applyAlignment="1">
      <alignment horizontal="center" vertical="center" wrapText="1"/>
    </xf>
    <xf numFmtId="0" fontId="10" fillId="0" borderId="85" xfId="3" applyFont="1" applyFill="1" applyBorder="1" applyAlignment="1">
      <alignment horizontal="center" vertical="center"/>
    </xf>
    <xf numFmtId="2" fontId="10" fillId="0" borderId="86" xfId="9" applyNumberFormat="1" applyFont="1" applyFill="1" applyBorder="1" applyAlignment="1">
      <alignment horizontal="center" vertical="center" wrapText="1"/>
    </xf>
    <xf numFmtId="4" fontId="10" fillId="0" borderId="30" xfId="3" applyNumberFormat="1" applyFont="1" applyFill="1" applyBorder="1" applyAlignment="1">
      <alignment horizontal="center" vertical="center"/>
    </xf>
    <xf numFmtId="0" fontId="10" fillId="0" borderId="0" xfId="2" applyFont="1" applyBorder="1" applyAlignment="1"/>
    <xf numFmtId="170" fontId="10" fillId="0" borderId="17" xfId="9" applyNumberFormat="1" applyFont="1" applyFill="1" applyBorder="1" applyAlignment="1">
      <alignment horizontal="center" vertical="center" wrapText="1"/>
    </xf>
    <xf numFmtId="170" fontId="10" fillId="0" borderId="31" xfId="9" applyNumberFormat="1" applyFont="1" applyFill="1" applyBorder="1" applyAlignment="1">
      <alignment horizontal="center" vertical="center" wrapText="1"/>
    </xf>
    <xf numFmtId="170" fontId="10" fillId="0" borderId="36" xfId="9" applyNumberFormat="1" applyFont="1" applyFill="1" applyBorder="1" applyAlignment="1">
      <alignment horizontal="center" vertical="center" wrapText="1"/>
    </xf>
    <xf numFmtId="170" fontId="10" fillId="0" borderId="36" xfId="3" applyNumberFormat="1" applyFont="1" applyFill="1" applyBorder="1" applyAlignment="1">
      <alignment horizontal="center" vertical="center" wrapText="1"/>
    </xf>
    <xf numFmtId="170" fontId="10" fillId="0" borderId="15" xfId="9" applyNumberFormat="1" applyFont="1" applyFill="1" applyBorder="1" applyAlignment="1">
      <alignment horizontal="center" vertical="center" wrapText="1"/>
    </xf>
    <xf numFmtId="170" fontId="10" fillId="0" borderId="74" xfId="9" applyNumberFormat="1" applyFont="1" applyFill="1" applyBorder="1" applyAlignment="1">
      <alignment horizontal="center" vertical="center" wrapText="1"/>
    </xf>
    <xf numFmtId="170" fontId="10" fillId="0" borderId="15" xfId="3" applyNumberFormat="1" applyFont="1" applyFill="1" applyBorder="1" applyAlignment="1">
      <alignment horizontal="center" vertical="center"/>
    </xf>
    <xf numFmtId="170" fontId="10" fillId="0" borderId="45" xfId="9" applyNumberFormat="1" applyFont="1" applyFill="1" applyBorder="1" applyAlignment="1">
      <alignment horizontal="center" vertical="center" wrapText="1"/>
    </xf>
    <xf numFmtId="170" fontId="10" fillId="0" borderId="54" xfId="9" applyNumberFormat="1" applyFont="1" applyFill="1" applyBorder="1" applyAlignment="1">
      <alignment horizontal="center" vertical="center" wrapText="1"/>
    </xf>
    <xf numFmtId="49" fontId="10" fillId="0" borderId="12" xfId="3" applyNumberFormat="1" applyFont="1" applyFill="1" applyBorder="1" applyAlignment="1">
      <alignment horizontal="left" vertical="center" indent="1"/>
    </xf>
    <xf numFmtId="170" fontId="10" fillId="0" borderId="79" xfId="9" applyNumberFormat="1" applyFont="1" applyFill="1" applyBorder="1" applyAlignment="1">
      <alignment horizontal="center" vertical="center" wrapText="1"/>
    </xf>
    <xf numFmtId="170" fontId="10" fillId="0" borderId="40" xfId="9" applyNumberFormat="1" applyFont="1" applyFill="1" applyBorder="1" applyAlignment="1">
      <alignment horizontal="center" vertical="center" wrapText="1"/>
    </xf>
    <xf numFmtId="170" fontId="10" fillId="0" borderId="79" xfId="3" applyNumberFormat="1" applyFont="1" applyFill="1" applyBorder="1" applyAlignment="1">
      <alignment horizontal="center" vertical="center" wrapText="1"/>
    </xf>
    <xf numFmtId="170" fontId="10" fillId="0" borderId="76" xfId="9" applyNumberFormat="1" applyFont="1" applyFill="1" applyBorder="1" applyAlignment="1">
      <alignment horizontal="center" vertical="center" wrapText="1"/>
    </xf>
    <xf numFmtId="4" fontId="10" fillId="0" borderId="87" xfId="3" applyNumberFormat="1" applyFont="1" applyFill="1" applyBorder="1" applyAlignment="1">
      <alignment horizontal="center" vertical="center" wrapText="1"/>
    </xf>
    <xf numFmtId="170" fontId="10" fillId="0" borderId="78" xfId="9" applyNumberFormat="1" applyFont="1" applyFill="1" applyBorder="1" applyAlignment="1">
      <alignment horizontal="center" vertical="center" wrapText="1"/>
    </xf>
    <xf numFmtId="170" fontId="10" fillId="0" borderId="79" xfId="3" applyNumberFormat="1" applyFont="1" applyFill="1" applyBorder="1" applyAlignment="1">
      <alignment horizontal="center" vertical="center"/>
    </xf>
    <xf numFmtId="170" fontId="10" fillId="0" borderId="78" xfId="3" applyNumberFormat="1" applyFont="1" applyFill="1" applyBorder="1" applyAlignment="1">
      <alignment horizontal="center" vertical="center"/>
    </xf>
    <xf numFmtId="170" fontId="10" fillId="0" borderId="19" xfId="3" applyNumberFormat="1" applyFont="1" applyFill="1" applyBorder="1" applyAlignment="1">
      <alignment horizontal="center" vertical="center"/>
    </xf>
    <xf numFmtId="170" fontId="10" fillId="0" borderId="36" xfId="3" applyNumberFormat="1" applyFont="1" applyFill="1" applyBorder="1" applyAlignment="1">
      <alignment horizontal="center" vertical="center"/>
    </xf>
    <xf numFmtId="170" fontId="10" fillId="0" borderId="23" xfId="3" applyNumberFormat="1" applyFont="1" applyFill="1" applyBorder="1" applyAlignment="1">
      <alignment horizontal="center" vertical="center"/>
    </xf>
    <xf numFmtId="170" fontId="10" fillId="0" borderId="38" xfId="3" applyNumberFormat="1" applyFont="1" applyFill="1" applyBorder="1" applyAlignment="1">
      <alignment horizontal="center" vertical="center"/>
    </xf>
    <xf numFmtId="170" fontId="10" fillId="0" borderId="84" xfId="9" applyNumberFormat="1" applyFont="1" applyFill="1" applyBorder="1" applyAlignment="1">
      <alignment horizontal="center" vertical="center" wrapText="1"/>
    </xf>
    <xf numFmtId="2" fontId="5" fillId="0" borderId="0" xfId="3" applyNumberFormat="1" applyFont="1" applyFill="1" applyAlignment="1"/>
    <xf numFmtId="2" fontId="5" fillId="0" borderId="0" xfId="3" applyNumberFormat="1" applyFont="1" applyFill="1"/>
    <xf numFmtId="2" fontId="9" fillId="0" borderId="0" xfId="11" applyNumberFormat="1" applyFont="1" applyBorder="1" applyAlignment="1">
      <alignment horizontal="left" vertical="center"/>
    </xf>
    <xf numFmtId="2" fontId="6" fillId="0" borderId="0" xfId="3" applyNumberFormat="1" applyFont="1" applyFill="1"/>
    <xf numFmtId="2" fontId="5" fillId="0" borderId="0" xfId="3" applyNumberFormat="1" applyFont="1" applyFill="1" applyAlignment="1">
      <alignment vertical="center"/>
    </xf>
    <xf numFmtId="2" fontId="6" fillId="0" borderId="0" xfId="3" applyNumberFormat="1" applyFont="1" applyFill="1" applyAlignment="1">
      <alignment vertical="center"/>
    </xf>
    <xf numFmtId="2" fontId="6" fillId="0" borderId="0" xfId="3" applyNumberFormat="1" applyFont="1" applyFill="1" applyAlignment="1">
      <alignment horizontal="center" vertical="center"/>
    </xf>
    <xf numFmtId="2" fontId="3" fillId="0" borderId="0" xfId="3" applyNumberFormat="1" applyFont="1" applyFill="1"/>
    <xf numFmtId="2" fontId="9" fillId="0" borderId="0" xfId="10" applyNumberFormat="1" applyFont="1" applyBorder="1" applyAlignment="1">
      <alignment horizontal="left" vertical="center"/>
    </xf>
    <xf numFmtId="2" fontId="10" fillId="0" borderId="0" xfId="10" applyNumberFormat="1" applyFont="1" applyBorder="1" applyAlignment="1">
      <alignment horizontal="left" vertical="center"/>
    </xf>
    <xf numFmtId="2" fontId="6" fillId="0" borderId="0" xfId="10" applyNumberFormat="1" applyFont="1" applyFill="1" applyAlignment="1">
      <alignment horizontal="left" vertical="center" indent="1"/>
    </xf>
    <xf numFmtId="2" fontId="3" fillId="0" borderId="0" xfId="2" applyNumberFormat="1" applyFont="1" applyAlignment="1"/>
    <xf numFmtId="2" fontId="3" fillId="0" borderId="0" xfId="2" applyNumberFormat="1" applyFont="1" applyFill="1" applyAlignment="1"/>
    <xf numFmtId="2" fontId="5" fillId="0" borderId="0" xfId="0" applyNumberFormat="1" applyFont="1" applyFill="1"/>
    <xf numFmtId="170" fontId="10" fillId="0" borderId="23" xfId="9" applyNumberFormat="1" applyFont="1" applyFill="1" applyBorder="1" applyAlignment="1">
      <alignment horizontal="center" vertical="center" wrapText="1"/>
    </xf>
    <xf numFmtId="170" fontId="10" fillId="0" borderId="16" xfId="9" applyNumberFormat="1" applyFont="1" applyFill="1" applyBorder="1" applyAlignment="1">
      <alignment horizontal="center" vertical="center" wrapText="1"/>
    </xf>
    <xf numFmtId="170" fontId="10" fillId="0" borderId="32" xfId="9" applyNumberFormat="1" applyFont="1" applyFill="1" applyBorder="1" applyAlignment="1">
      <alignment horizontal="center" vertical="center" wrapText="1"/>
    </xf>
    <xf numFmtId="170" fontId="10" fillId="0" borderId="35" xfId="9" applyNumberFormat="1" applyFont="1" applyFill="1" applyBorder="1" applyAlignment="1">
      <alignment horizontal="center" vertical="center" wrapText="1"/>
    </xf>
    <xf numFmtId="170" fontId="10" fillId="0" borderId="35" xfId="3" applyNumberFormat="1" applyFont="1" applyFill="1" applyBorder="1" applyAlignment="1">
      <alignment horizontal="center" vertical="center" wrapText="1"/>
    </xf>
    <xf numFmtId="170" fontId="10" fillId="0" borderId="26" xfId="9" applyNumberFormat="1" applyFont="1" applyFill="1" applyBorder="1" applyAlignment="1">
      <alignment horizontal="center" vertical="center" wrapText="1"/>
    </xf>
    <xf numFmtId="170" fontId="9" fillId="0" borderId="47" xfId="3" applyNumberFormat="1" applyFont="1" applyFill="1" applyBorder="1" applyAlignment="1">
      <alignment horizontal="center" vertical="center" wrapText="1"/>
    </xf>
    <xf numFmtId="170" fontId="10" fillId="0" borderId="75" xfId="9" applyNumberFormat="1" applyFont="1" applyFill="1" applyBorder="1" applyAlignment="1">
      <alignment horizontal="center" vertical="center" wrapText="1"/>
    </xf>
    <xf numFmtId="170" fontId="10" fillId="0" borderId="78" xfId="3" applyNumberFormat="1" applyFont="1" applyFill="1" applyBorder="1" applyAlignment="1">
      <alignment horizontal="center" vertical="center" wrapText="1"/>
    </xf>
    <xf numFmtId="170" fontId="10" fillId="0" borderId="23" xfId="3" applyNumberFormat="1" applyFont="1" applyFill="1" applyBorder="1" applyAlignment="1">
      <alignment horizontal="center" vertical="center" wrapText="1"/>
    </xf>
    <xf numFmtId="170" fontId="10" fillId="0" borderId="19" xfId="9" applyNumberFormat="1" applyFont="1" applyFill="1" applyBorder="1" applyAlignment="1">
      <alignment horizontal="center" vertical="center" wrapText="1"/>
    </xf>
    <xf numFmtId="170" fontId="10" fillId="0" borderId="44" xfId="3" applyNumberFormat="1" applyFont="1" applyFill="1" applyBorder="1" applyAlignment="1">
      <alignment horizontal="center" vertical="center" wrapText="1"/>
    </xf>
    <xf numFmtId="170" fontId="10" fillId="0" borderId="43" xfId="9" applyNumberFormat="1" applyFont="1" applyFill="1" applyBorder="1" applyAlignment="1">
      <alignment horizontal="center" vertical="center" wrapText="1"/>
    </xf>
    <xf numFmtId="49" fontId="10" fillId="0" borderId="12" xfId="3" quotePrefix="1" applyNumberFormat="1" applyFont="1" applyFill="1" applyBorder="1" applyAlignment="1">
      <alignment horizontal="left" vertical="center" indent="1"/>
    </xf>
    <xf numFmtId="0" fontId="23" fillId="0" borderId="3" xfId="3" applyNumberFormat="1" applyFont="1" applyFill="1" applyBorder="1" applyAlignment="1">
      <alignment horizontal="center" vertical="center"/>
    </xf>
    <xf numFmtId="0" fontId="24" fillId="0" borderId="53" xfId="3" applyNumberFormat="1" applyFont="1" applyFill="1" applyBorder="1" applyAlignment="1">
      <alignment horizontal="center" vertical="center"/>
    </xf>
    <xf numFmtId="0" fontId="23" fillId="0" borderId="77" xfId="9" applyNumberFormat="1" applyFont="1" applyFill="1" applyBorder="1" applyAlignment="1">
      <alignment horizontal="center" vertical="center" wrapText="1"/>
    </xf>
    <xf numFmtId="0" fontId="23" fillId="0" borderId="5" xfId="9" applyNumberFormat="1" applyFont="1" applyFill="1" applyBorder="1" applyAlignment="1">
      <alignment horizontal="center" vertical="center" wrapText="1"/>
    </xf>
    <xf numFmtId="0" fontId="23" fillId="0" borderId="3" xfId="9" applyNumberFormat="1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/>
    </xf>
    <xf numFmtId="0" fontId="11" fillId="0" borderId="59" xfId="3" applyFont="1" applyFill="1" applyBorder="1" applyAlignment="1">
      <alignment horizontal="center" vertical="center"/>
    </xf>
    <xf numFmtId="0" fontId="9" fillId="0" borderId="20" xfId="3" applyFont="1" applyFill="1" applyBorder="1" applyAlignment="1">
      <alignment horizontal="left" vertical="center" indent="6"/>
    </xf>
    <xf numFmtId="0" fontId="9" fillId="0" borderId="66" xfId="3" applyFont="1" applyFill="1" applyBorder="1" applyAlignment="1">
      <alignment horizontal="center" vertical="center" wrapText="1"/>
    </xf>
    <xf numFmtId="0" fontId="9" fillId="0" borderId="26" xfId="3" applyFont="1" applyFill="1" applyBorder="1" applyAlignment="1">
      <alignment horizontal="center" vertical="center"/>
    </xf>
    <xf numFmtId="0" fontId="9" fillId="0" borderId="66" xfId="3" applyFont="1" applyFill="1" applyBorder="1" applyAlignment="1">
      <alignment horizontal="center" vertical="center"/>
    </xf>
    <xf numFmtId="0" fontId="9" fillId="0" borderId="26" xfId="3" applyFont="1" applyFill="1" applyBorder="1" applyAlignment="1">
      <alignment horizontal="center" vertical="center" wrapText="1"/>
    </xf>
    <xf numFmtId="0" fontId="9" fillId="0" borderId="67" xfId="3" applyFont="1" applyFill="1" applyBorder="1" applyAlignment="1">
      <alignment horizontal="center" vertical="center" shrinkToFit="1"/>
    </xf>
    <xf numFmtId="0" fontId="9" fillId="0" borderId="1" xfId="3" applyFont="1" applyFill="1" applyBorder="1" applyAlignment="1">
      <alignment horizontal="center" vertical="center" shrinkToFit="1"/>
    </xf>
    <xf numFmtId="0" fontId="9" fillId="0" borderId="68" xfId="3" applyFont="1" applyFill="1" applyBorder="1" applyAlignment="1">
      <alignment horizontal="center" vertical="center" shrinkToFit="1"/>
    </xf>
    <xf numFmtId="0" fontId="9" fillId="0" borderId="69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70" xfId="3" applyFont="1" applyFill="1" applyBorder="1" applyAlignment="1">
      <alignment horizontal="center" vertical="center"/>
    </xf>
    <xf numFmtId="0" fontId="13" fillId="0" borderId="71" xfId="10" applyFont="1" applyFill="1" applyBorder="1" applyAlignment="1">
      <alignment horizontal="center" vertical="center" wrapText="1"/>
    </xf>
    <xf numFmtId="0" fontId="13" fillId="0" borderId="3" xfId="10" applyFont="1" applyFill="1" applyBorder="1" applyAlignment="1">
      <alignment horizontal="center" vertical="center" wrapText="1"/>
    </xf>
    <xf numFmtId="0" fontId="13" fillId="0" borderId="72" xfId="10" applyFont="1" applyFill="1" applyBorder="1" applyAlignment="1">
      <alignment horizontal="center" vertical="center" wrapText="1"/>
    </xf>
    <xf numFmtId="0" fontId="11" fillId="0" borderId="60" xfId="3" applyFont="1" applyFill="1" applyBorder="1" applyAlignment="1">
      <alignment horizontal="center"/>
    </xf>
    <xf numFmtId="0" fontId="11" fillId="0" borderId="61" xfId="3" applyFont="1" applyFill="1" applyBorder="1" applyAlignment="1">
      <alignment horizontal="center"/>
    </xf>
    <xf numFmtId="0" fontId="11" fillId="0" borderId="62" xfId="3" applyFont="1" applyFill="1" applyBorder="1" applyAlignment="1">
      <alignment horizontal="center"/>
    </xf>
    <xf numFmtId="0" fontId="11" fillId="0" borderId="63" xfId="3" applyFont="1" applyFill="1" applyBorder="1" applyAlignment="1">
      <alignment horizontal="center" vertical="center"/>
    </xf>
    <xf numFmtId="0" fontId="11" fillId="0" borderId="46" xfId="3" applyFont="1" applyFill="1" applyBorder="1" applyAlignment="1">
      <alignment horizontal="center" vertical="center"/>
    </xf>
    <xf numFmtId="0" fontId="11" fillId="0" borderId="54" xfId="3" applyFont="1" applyFill="1" applyBorder="1" applyAlignment="1">
      <alignment horizontal="center" vertical="center"/>
    </xf>
    <xf numFmtId="0" fontId="11" fillId="0" borderId="64" xfId="3" applyFont="1" applyFill="1" applyBorder="1" applyAlignment="1">
      <alignment horizontal="center" vertical="center"/>
    </xf>
    <xf numFmtId="0" fontId="8" fillId="0" borderId="57" xfId="1" applyFont="1" applyFill="1" applyBorder="1" applyAlignment="1">
      <alignment horizontal="center" vertical="center"/>
    </xf>
    <xf numFmtId="0" fontId="8" fillId="0" borderId="65" xfId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/>
    </xf>
    <xf numFmtId="0" fontId="9" fillId="0" borderId="56" xfId="3" applyFont="1" applyFill="1" applyBorder="1" applyAlignment="1">
      <alignment horizontal="center" vertical="center"/>
    </xf>
    <xf numFmtId="0" fontId="9" fillId="0" borderId="52" xfId="3" applyFont="1" applyFill="1" applyBorder="1" applyAlignment="1">
      <alignment horizontal="center" vertical="center"/>
    </xf>
    <xf numFmtId="2" fontId="9" fillId="0" borderId="57" xfId="3" applyNumberFormat="1" applyFont="1" applyFill="1" applyBorder="1" applyAlignment="1">
      <alignment horizontal="center" vertical="center"/>
    </xf>
    <xf numFmtId="2" fontId="9" fillId="0" borderId="58" xfId="3" applyNumberFormat="1" applyFont="1" applyFill="1" applyBorder="1" applyAlignment="1">
      <alignment horizontal="center" vertical="center"/>
    </xf>
  </cellXfs>
  <cellStyles count="13">
    <cellStyle name="Comma" xfId="12" builtinId="3"/>
    <cellStyle name="Normal" xfId="0" builtinId="0"/>
    <cellStyle name="Normal_Sheet1" xfId="1"/>
    <cellStyle name="Normal_ตัวชี้วัด (ศบก.)" xfId="2"/>
    <cellStyle name="Normal_ปัจจัย 4" xfId="3"/>
    <cellStyle name="Normal_ภาคผนวก ค-รายงาน" xfId="11"/>
    <cellStyle name="Normal_อัตราได้งานทำ" xfId="4"/>
    <cellStyle name="เครื่องหมายจุลภาค [0]_ตัวชี้วัด ศควท." xfId="5"/>
    <cellStyle name="เครื่องหมายจุลภาค_ตัวชี้วัด ศควท." xfId="6"/>
    <cellStyle name="เครื่องหมายสกุลเงิน [0]_ตัวชี้วัด ศควท." xfId="7"/>
    <cellStyle name="เครื่องหมายสกุลเงิน_ตัวชี้วัด ศควท." xfId="8"/>
    <cellStyle name="ปกติ_Sheet1" xfId="9"/>
    <cellStyle name="ปกติ_ภาคผนวก ค- form 48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138" name="Line 1"/>
        <xdr:cNvSpPr>
          <a:spLocks noChangeShapeType="1"/>
        </xdr:cNvSpPr>
      </xdr:nvSpPr>
      <xdr:spPr bwMode="auto">
        <a:xfrm>
          <a:off x="0" y="15621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92D050"/>
  </sheetPr>
  <dimension ref="A1:IU72"/>
  <sheetViews>
    <sheetView showGridLines="0" showZeros="0" tabSelected="1" zoomScale="115" zoomScaleNormal="115" zoomScaleSheetLayoutView="103" workbookViewId="0">
      <selection activeCell="A25" sqref="A25:B25"/>
    </sheetView>
  </sheetViews>
  <sheetFormatPr defaultColWidth="16.5703125" defaultRowHeight="21.75"/>
  <cols>
    <col min="1" max="1" width="7.85546875" style="1" customWidth="1"/>
    <col min="2" max="2" width="36.42578125" style="1" customWidth="1"/>
    <col min="3" max="3" width="16.28515625" style="1" customWidth="1"/>
    <col min="4" max="5" width="6.7109375" style="1" customWidth="1"/>
    <col min="6" max="6" width="8.42578125" style="1" customWidth="1"/>
    <col min="7" max="7" width="6.140625" style="1" customWidth="1"/>
    <col min="8" max="8" width="6" style="1" customWidth="1"/>
    <col min="9" max="9" width="6.140625" style="1" customWidth="1"/>
    <col min="10" max="11" width="7.140625" style="1" customWidth="1"/>
    <col min="12" max="12" width="9.85546875" style="190" customWidth="1"/>
    <col min="13" max="31" width="16.5703125" style="40"/>
    <col min="32" max="16384" width="16.5703125" style="1"/>
  </cols>
  <sheetData>
    <row r="1" spans="1:255" s="5" customFormat="1" ht="24.75" customHeight="1">
      <c r="A1" s="10" t="s">
        <v>71</v>
      </c>
      <c r="B1" s="11"/>
      <c r="C1" s="11"/>
      <c r="D1" s="11"/>
      <c r="E1" s="11"/>
      <c r="F1" s="11"/>
      <c r="G1" s="11"/>
      <c r="H1" s="12"/>
      <c r="I1" s="13"/>
      <c r="J1" s="13"/>
      <c r="K1" s="13"/>
      <c r="L1" s="189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255" ht="23.25">
      <c r="A2" s="11" t="s">
        <v>65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255" ht="15.75" customHeight="1">
      <c r="A3" s="14"/>
      <c r="B3" s="39" t="s">
        <v>60</v>
      </c>
      <c r="C3" s="15"/>
      <c r="D3" s="15"/>
      <c r="E3" s="15"/>
      <c r="F3" s="15"/>
      <c r="G3" s="15"/>
      <c r="H3" s="15"/>
      <c r="I3" s="15"/>
      <c r="J3" s="15"/>
      <c r="K3" s="15"/>
    </row>
    <row r="4" spans="1:255" s="48" customFormat="1" ht="15.75" customHeight="1">
      <c r="A4" s="46"/>
      <c r="B4" s="47" t="s">
        <v>61</v>
      </c>
      <c r="C4" s="46"/>
      <c r="D4" s="46"/>
      <c r="E4" s="46"/>
      <c r="F4" s="46"/>
      <c r="G4" s="46"/>
      <c r="H4" s="46"/>
      <c r="I4" s="46"/>
      <c r="J4" s="46"/>
      <c r="K4" s="46"/>
      <c r="L4" s="19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</row>
    <row r="5" spans="1:255" s="48" customFormat="1" ht="15.75" customHeight="1">
      <c r="A5" s="46"/>
      <c r="B5" s="47" t="s">
        <v>56</v>
      </c>
      <c r="C5" s="46"/>
      <c r="D5" s="46"/>
      <c r="E5" s="46"/>
      <c r="F5" s="46"/>
      <c r="G5" s="46"/>
      <c r="H5" s="46"/>
      <c r="I5" s="46"/>
      <c r="J5" s="46"/>
      <c r="K5" s="46"/>
      <c r="L5" s="19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</row>
    <row r="6" spans="1:255" ht="3.75" customHeight="1" thickBot="1">
      <c r="A6" s="14"/>
      <c r="B6" s="16"/>
      <c r="C6" s="14"/>
      <c r="D6" s="14"/>
      <c r="E6" s="14"/>
      <c r="F6" s="14"/>
      <c r="G6" s="14"/>
      <c r="H6" s="14"/>
      <c r="I6" s="14"/>
      <c r="J6" s="14"/>
      <c r="K6" s="14"/>
    </row>
    <row r="7" spans="1:255" s="2" customFormat="1" ht="19.5" customHeight="1" thickTop="1" thickBot="1">
      <c r="A7" s="229" t="s">
        <v>0</v>
      </c>
      <c r="B7" s="232" t="s">
        <v>1</v>
      </c>
      <c r="C7" s="235" t="s">
        <v>38</v>
      </c>
      <c r="D7" s="238" t="s">
        <v>35</v>
      </c>
      <c r="E7" s="239"/>
      <c r="F7" s="239"/>
      <c r="G7" s="239"/>
      <c r="H7" s="239"/>
      <c r="I7" s="239"/>
      <c r="J7" s="239"/>
      <c r="K7" s="240"/>
      <c r="L7" s="192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255" s="2" customFormat="1" ht="17.25" customHeight="1" thickTop="1">
      <c r="A8" s="230"/>
      <c r="B8" s="233"/>
      <c r="C8" s="236"/>
      <c r="D8" s="243" t="s">
        <v>33</v>
      </c>
      <c r="E8" s="244"/>
      <c r="F8" s="241" t="s">
        <v>36</v>
      </c>
      <c r="G8" s="241"/>
      <c r="H8" s="241" t="s">
        <v>52</v>
      </c>
      <c r="I8" s="242"/>
      <c r="J8" s="222" t="s">
        <v>37</v>
      </c>
      <c r="K8" s="223"/>
      <c r="L8" s="192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255" s="2" customFormat="1" ht="17.25" customHeight="1" thickBot="1">
      <c r="A9" s="231"/>
      <c r="B9" s="234"/>
      <c r="C9" s="237"/>
      <c r="D9" s="106" t="s">
        <v>34</v>
      </c>
      <c r="E9" s="107" t="s">
        <v>2</v>
      </c>
      <c r="F9" s="108" t="s">
        <v>34</v>
      </c>
      <c r="G9" s="107" t="s">
        <v>2</v>
      </c>
      <c r="H9" s="108" t="s">
        <v>34</v>
      </c>
      <c r="I9" s="109" t="s">
        <v>2</v>
      </c>
      <c r="J9" s="106" t="s">
        <v>34</v>
      </c>
      <c r="K9" s="109" t="s">
        <v>2</v>
      </c>
      <c r="L9" s="192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255" s="2" customFormat="1" ht="17.100000000000001" customHeight="1" thickTop="1">
      <c r="A10" s="110">
        <v>1</v>
      </c>
      <c r="B10" s="111" t="s">
        <v>43</v>
      </c>
      <c r="C10" s="217">
        <v>67</v>
      </c>
      <c r="D10" s="113">
        <v>20</v>
      </c>
      <c r="E10" s="164">
        <f>D10/C10*100</f>
        <v>29.850746268656714</v>
      </c>
      <c r="F10" s="114">
        <v>5</v>
      </c>
      <c r="G10" s="164">
        <f>F10/C10*100</f>
        <v>7.4626865671641784</v>
      </c>
      <c r="H10" s="114">
        <v>5</v>
      </c>
      <c r="I10" s="164">
        <f>H10/C10*100</f>
        <v>7.4626865671641784</v>
      </c>
      <c r="J10" s="53">
        <f>SUM(D10,F10,H10)</f>
        <v>30</v>
      </c>
      <c r="K10" s="54">
        <f>J10/C10*100</f>
        <v>44.776119402985074</v>
      </c>
      <c r="L10" s="192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255" s="2" customFormat="1" ht="17.100000000000001" customHeight="1">
      <c r="A11" s="227" t="s">
        <v>30</v>
      </c>
      <c r="B11" s="226"/>
      <c r="C11" s="218">
        <f>SUM(C10)</f>
        <v>67</v>
      </c>
      <c r="D11" s="115">
        <f>SUM(D10)</f>
        <v>20</v>
      </c>
      <c r="E11" s="116">
        <f>D11/C11*100</f>
        <v>29.850746268656714</v>
      </c>
      <c r="F11" s="117">
        <f>SUM(F10)</f>
        <v>5</v>
      </c>
      <c r="G11" s="116">
        <f>F11/C11*100</f>
        <v>7.4626865671641784</v>
      </c>
      <c r="H11" s="117">
        <f>SUM(H10)</f>
        <v>5</v>
      </c>
      <c r="I11" s="116">
        <f>H11/C11*100</f>
        <v>7.4626865671641784</v>
      </c>
      <c r="J11" s="115">
        <f>SUM(J10)</f>
        <v>30</v>
      </c>
      <c r="K11" s="118">
        <f>J11/C11*100</f>
        <v>44.776119402985074</v>
      </c>
      <c r="L11" s="192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255" s="3" customFormat="1" ht="17.100000000000001" customHeight="1">
      <c r="A12" s="110">
        <v>2</v>
      </c>
      <c r="B12" s="111" t="s">
        <v>3</v>
      </c>
      <c r="C12" s="112"/>
      <c r="D12" s="119"/>
      <c r="E12" s="120"/>
      <c r="F12" s="121"/>
      <c r="G12" s="120"/>
      <c r="H12" s="121"/>
      <c r="I12" s="122"/>
      <c r="J12" s="119"/>
      <c r="K12" s="123"/>
      <c r="L12" s="193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255" s="3" customFormat="1" ht="17.100000000000001" customHeight="1">
      <c r="A13" s="110"/>
      <c r="B13" s="175" t="s">
        <v>45</v>
      </c>
      <c r="C13" s="96">
        <v>21</v>
      </c>
      <c r="D13" s="97">
        <v>1</v>
      </c>
      <c r="E13" s="88">
        <f t="shared" ref="E13:E16" si="0">D13/C13*100</f>
        <v>4.7619047619047619</v>
      </c>
      <c r="F13" s="176">
        <v>0</v>
      </c>
      <c r="G13" s="177">
        <v>0</v>
      </c>
      <c r="H13" s="178">
        <v>0</v>
      </c>
      <c r="I13" s="179">
        <v>0</v>
      </c>
      <c r="J13" s="97">
        <f t="shared" ref="J13:J16" si="1">SUM(D13,F13,H13)</f>
        <v>1</v>
      </c>
      <c r="K13" s="180">
        <f>J13/C13*100</f>
        <v>4.7619047619047619</v>
      </c>
      <c r="L13" s="193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255" s="3" customFormat="1" ht="17.100000000000001" customHeight="1">
      <c r="A14" s="110"/>
      <c r="B14" s="124" t="s">
        <v>6</v>
      </c>
      <c r="C14" s="55">
        <v>54</v>
      </c>
      <c r="D14" s="166">
        <v>0</v>
      </c>
      <c r="E14" s="167">
        <f t="shared" si="0"/>
        <v>0</v>
      </c>
      <c r="F14" s="168">
        <v>0</v>
      </c>
      <c r="G14" s="167">
        <v>0</v>
      </c>
      <c r="H14" s="169">
        <v>0</v>
      </c>
      <c r="I14" s="167">
        <v>0</v>
      </c>
      <c r="J14" s="60">
        <f t="shared" si="1"/>
        <v>0</v>
      </c>
      <c r="K14" s="61"/>
      <c r="L14" s="193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255" s="3" customFormat="1" ht="17.100000000000001" customHeight="1">
      <c r="A15" s="110"/>
      <c r="B15" s="126" t="s">
        <v>5</v>
      </c>
      <c r="C15" s="62">
        <v>40</v>
      </c>
      <c r="D15" s="170">
        <v>0</v>
      </c>
      <c r="E15" s="171">
        <f t="shared" si="0"/>
        <v>0</v>
      </c>
      <c r="F15" s="65"/>
      <c r="G15" s="57"/>
      <c r="H15" s="127">
        <v>1</v>
      </c>
      <c r="I15" s="64">
        <f>H15/C15*100</f>
        <v>2.5</v>
      </c>
      <c r="J15" s="60">
        <f t="shared" si="1"/>
        <v>1</v>
      </c>
      <c r="K15" s="61">
        <f t="shared" ref="K15:K16" si="2">J15/C15*100</f>
        <v>2.5</v>
      </c>
      <c r="L15" s="19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255" s="3" customFormat="1" ht="17.100000000000001" customHeight="1">
      <c r="A16" s="110"/>
      <c r="B16" s="126" t="s">
        <v>4</v>
      </c>
      <c r="C16" s="62">
        <v>15</v>
      </c>
      <c r="D16" s="170">
        <v>0</v>
      </c>
      <c r="E16" s="171">
        <f t="shared" si="0"/>
        <v>0</v>
      </c>
      <c r="F16" s="65">
        <v>1</v>
      </c>
      <c r="G16" s="64">
        <f>F16/C16*100</f>
        <v>6.666666666666667</v>
      </c>
      <c r="H16" s="127"/>
      <c r="I16" s="64"/>
      <c r="J16" s="66">
        <f t="shared" si="1"/>
        <v>1</v>
      </c>
      <c r="K16" s="67">
        <f t="shared" si="2"/>
        <v>6.666666666666667</v>
      </c>
      <c r="L16" s="19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3" customFormat="1" ht="17.100000000000001" customHeight="1">
      <c r="A17" s="128">
        <v>3</v>
      </c>
      <c r="B17" s="129" t="s">
        <v>39</v>
      </c>
      <c r="C17" s="130"/>
      <c r="D17" s="172"/>
      <c r="E17" s="171"/>
      <c r="F17" s="131"/>
      <c r="G17" s="64"/>
      <c r="H17" s="131"/>
      <c r="I17" s="68"/>
      <c r="J17" s="69"/>
      <c r="K17" s="70"/>
      <c r="L17" s="19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3" customFormat="1" ht="17.100000000000001" customHeight="1">
      <c r="A18" s="110"/>
      <c r="B18" s="175" t="s">
        <v>40</v>
      </c>
      <c r="C18" s="96">
        <v>28</v>
      </c>
      <c r="D18" s="181">
        <v>0</v>
      </c>
      <c r="E18" s="177">
        <f t="shared" ref="E18:E20" si="3">D18/C18*100</f>
        <v>0</v>
      </c>
      <c r="F18" s="176">
        <v>0</v>
      </c>
      <c r="G18" s="177">
        <v>0</v>
      </c>
      <c r="H18" s="182">
        <v>0</v>
      </c>
      <c r="I18" s="177">
        <v>0</v>
      </c>
      <c r="J18" s="183">
        <f t="shared" ref="J18:J20" si="4">SUM(D18,F18,H18)</f>
        <v>0</v>
      </c>
      <c r="K18" s="184">
        <v>0</v>
      </c>
      <c r="L18" s="19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3" customFormat="1" ht="17.100000000000001" customHeight="1">
      <c r="A19" s="110"/>
      <c r="B19" s="124" t="s">
        <v>44</v>
      </c>
      <c r="C19" s="55">
        <v>22</v>
      </c>
      <c r="D19" s="166">
        <v>0</v>
      </c>
      <c r="E19" s="167">
        <f t="shared" si="3"/>
        <v>0</v>
      </c>
      <c r="F19" s="168">
        <v>0</v>
      </c>
      <c r="G19" s="167">
        <v>0</v>
      </c>
      <c r="H19" s="185">
        <v>0</v>
      </c>
      <c r="I19" s="167">
        <v>0</v>
      </c>
      <c r="J19" s="166">
        <f t="shared" si="4"/>
        <v>0</v>
      </c>
      <c r="K19" s="186">
        <v>0</v>
      </c>
      <c r="L19" s="193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3" customFormat="1" ht="17.100000000000001" customHeight="1">
      <c r="A20" s="132"/>
      <c r="B20" s="133" t="s">
        <v>53</v>
      </c>
      <c r="C20" s="71">
        <v>17</v>
      </c>
      <c r="D20" s="173">
        <v>0</v>
      </c>
      <c r="E20" s="174">
        <f t="shared" si="3"/>
        <v>0</v>
      </c>
      <c r="F20" s="73">
        <v>1</v>
      </c>
      <c r="G20" s="72">
        <f>F20/C20*100</f>
        <v>5.8823529411764701</v>
      </c>
      <c r="H20" s="187">
        <v>0</v>
      </c>
      <c r="I20" s="188">
        <v>0</v>
      </c>
      <c r="J20" s="74">
        <f t="shared" si="4"/>
        <v>1</v>
      </c>
      <c r="K20" s="75">
        <f t="shared" ref="K20:K31" si="5">J20/C20*100</f>
        <v>5.8823529411764701</v>
      </c>
      <c r="L20" s="193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7" customFormat="1" ht="17.100000000000001" customHeight="1">
      <c r="A21" s="227" t="s">
        <v>7</v>
      </c>
      <c r="B21" s="226"/>
      <c r="C21" s="134">
        <f>SUM(C13:C20)</f>
        <v>197</v>
      </c>
      <c r="D21" s="135">
        <f>SUM(D13:D20)</f>
        <v>1</v>
      </c>
      <c r="E21" s="136">
        <f>D21/C21*100</f>
        <v>0.50761421319796951</v>
      </c>
      <c r="F21" s="137">
        <f>SUM(F13:F20)</f>
        <v>2</v>
      </c>
      <c r="G21" s="136">
        <f>F21/C21*100</f>
        <v>1.015228426395939</v>
      </c>
      <c r="H21" s="137">
        <f>SUM(H13:H20)</f>
        <v>1</v>
      </c>
      <c r="I21" s="136">
        <f>H21/C21*100</f>
        <v>0.50761421319796951</v>
      </c>
      <c r="J21" s="138">
        <f>SUM(J13:J20)</f>
        <v>4</v>
      </c>
      <c r="K21" s="139">
        <f t="shared" si="5"/>
        <v>2.030456852791878</v>
      </c>
      <c r="L21" s="194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3" customFormat="1" ht="17.100000000000001" customHeight="1">
      <c r="A22" s="110">
        <v>4</v>
      </c>
      <c r="B22" s="111" t="s">
        <v>8</v>
      </c>
      <c r="C22" s="76">
        <v>116</v>
      </c>
      <c r="D22" s="77">
        <v>19</v>
      </c>
      <c r="E22" s="78">
        <f t="shared" ref="E22:E24" si="6">D22/C22*100</f>
        <v>16.379310344827587</v>
      </c>
      <c r="F22" s="79">
        <v>16</v>
      </c>
      <c r="G22" s="78">
        <f t="shared" ref="G22:G27" si="7">F22/C22*100</f>
        <v>13.793103448275861</v>
      </c>
      <c r="H22" s="140">
        <v>6</v>
      </c>
      <c r="I22" s="80">
        <f t="shared" ref="I22:I27" si="8">H22/C22*100</f>
        <v>5.1724137931034484</v>
      </c>
      <c r="J22" s="81">
        <f t="shared" ref="J22:J24" si="9">SUM(D22,F22,H22)</f>
        <v>41</v>
      </c>
      <c r="K22" s="82">
        <f t="shared" si="5"/>
        <v>35.344827586206897</v>
      </c>
      <c r="L22" s="19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3" customFormat="1" ht="17.100000000000001" customHeight="1">
      <c r="A23" s="141">
        <v>5</v>
      </c>
      <c r="B23" s="142" t="s">
        <v>9</v>
      </c>
      <c r="C23" s="55">
        <v>107</v>
      </c>
      <c r="D23" s="56">
        <v>21</v>
      </c>
      <c r="E23" s="57">
        <f t="shared" si="6"/>
        <v>19.626168224299064</v>
      </c>
      <c r="F23" s="58">
        <v>13</v>
      </c>
      <c r="G23" s="57">
        <f t="shared" si="7"/>
        <v>12.149532710280374</v>
      </c>
      <c r="H23" s="125">
        <v>5</v>
      </c>
      <c r="I23" s="83">
        <f t="shared" si="8"/>
        <v>4.6728971962616823</v>
      </c>
      <c r="J23" s="60">
        <f t="shared" si="9"/>
        <v>39</v>
      </c>
      <c r="K23" s="61">
        <f t="shared" si="5"/>
        <v>36.44859813084112</v>
      </c>
      <c r="L23" s="195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3" customFormat="1" ht="17.100000000000001" customHeight="1">
      <c r="A24" s="143">
        <v>6</v>
      </c>
      <c r="B24" s="144" t="s">
        <v>10</v>
      </c>
      <c r="C24" s="84">
        <v>106</v>
      </c>
      <c r="D24" s="85">
        <v>22</v>
      </c>
      <c r="E24" s="86">
        <f t="shared" si="6"/>
        <v>20.754716981132077</v>
      </c>
      <c r="F24" s="87">
        <v>29</v>
      </c>
      <c r="G24" s="88">
        <f t="shared" si="7"/>
        <v>27.358490566037734</v>
      </c>
      <c r="H24" s="145">
        <v>11</v>
      </c>
      <c r="I24" s="89">
        <f t="shared" si="8"/>
        <v>10.377358490566039</v>
      </c>
      <c r="J24" s="90">
        <f t="shared" si="9"/>
        <v>62</v>
      </c>
      <c r="K24" s="91">
        <f t="shared" si="5"/>
        <v>58.490566037735846</v>
      </c>
      <c r="L24" s="195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8" customFormat="1" ht="17.100000000000001" customHeight="1">
      <c r="A25" s="227" t="s">
        <v>11</v>
      </c>
      <c r="B25" s="226"/>
      <c r="C25" s="134">
        <f>SUM(C22:C24)</f>
        <v>329</v>
      </c>
      <c r="D25" s="135">
        <f>SUM(D22:D24)</f>
        <v>62</v>
      </c>
      <c r="E25" s="136">
        <f>D25/C25*100</f>
        <v>18.844984802431611</v>
      </c>
      <c r="F25" s="137">
        <f>SUM(F22:F24)</f>
        <v>58</v>
      </c>
      <c r="G25" s="136">
        <f t="shared" si="7"/>
        <v>17.62917933130699</v>
      </c>
      <c r="H25" s="137">
        <f>SUM(H22:H24)</f>
        <v>22</v>
      </c>
      <c r="I25" s="136">
        <f t="shared" si="8"/>
        <v>6.6869300911854097</v>
      </c>
      <c r="J25" s="138">
        <f>SUM(J22:J24)</f>
        <v>142</v>
      </c>
      <c r="K25" s="139">
        <f t="shared" si="5"/>
        <v>43.161094224924014</v>
      </c>
      <c r="L25" s="193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3" customFormat="1" ht="17.100000000000001" customHeight="1">
      <c r="A26" s="110">
        <v>7</v>
      </c>
      <c r="B26" s="111" t="s">
        <v>25</v>
      </c>
      <c r="C26" s="92">
        <v>98</v>
      </c>
      <c r="D26" s="93">
        <v>12</v>
      </c>
      <c r="E26" s="78">
        <f t="shared" ref="E26:E31" si="10">D26/C26*100</f>
        <v>12.244897959183673</v>
      </c>
      <c r="F26" s="94">
        <v>7</v>
      </c>
      <c r="G26" s="78">
        <f t="shared" si="7"/>
        <v>7.1428571428571423</v>
      </c>
      <c r="H26" s="140">
        <v>3</v>
      </c>
      <c r="I26" s="80">
        <f t="shared" si="8"/>
        <v>3.0612244897959182</v>
      </c>
      <c r="J26" s="81">
        <f t="shared" ref="J26:J31" si="11">SUM(D26,F26,H26)</f>
        <v>22</v>
      </c>
      <c r="K26" s="82">
        <f t="shared" si="5"/>
        <v>22.448979591836736</v>
      </c>
      <c r="L26" s="193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1" s="3" customFormat="1" ht="17.100000000000001" customHeight="1">
      <c r="A27" s="141">
        <v>8</v>
      </c>
      <c r="B27" s="142" t="s">
        <v>54</v>
      </c>
      <c r="C27" s="55">
        <v>81</v>
      </c>
      <c r="D27" s="56">
        <v>33</v>
      </c>
      <c r="E27" s="57">
        <f t="shared" si="10"/>
        <v>40.74074074074074</v>
      </c>
      <c r="F27" s="58">
        <v>12</v>
      </c>
      <c r="G27" s="57">
        <f t="shared" si="7"/>
        <v>14.814814814814813</v>
      </c>
      <c r="H27" s="125">
        <v>3</v>
      </c>
      <c r="I27" s="83">
        <f t="shared" si="8"/>
        <v>3.7037037037037033</v>
      </c>
      <c r="J27" s="60">
        <f t="shared" si="11"/>
        <v>48</v>
      </c>
      <c r="K27" s="61">
        <f t="shared" si="5"/>
        <v>59.259259259259252</v>
      </c>
      <c r="L27" s="193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1" s="3" customFormat="1" ht="17.100000000000001" customHeight="1">
      <c r="A28" s="141">
        <v>9</v>
      </c>
      <c r="B28" s="142" t="s">
        <v>12</v>
      </c>
      <c r="C28" s="55">
        <v>2</v>
      </c>
      <c r="D28" s="56">
        <v>1</v>
      </c>
      <c r="E28" s="57">
        <f t="shared" si="10"/>
        <v>50</v>
      </c>
      <c r="F28" s="168">
        <v>0</v>
      </c>
      <c r="G28" s="167">
        <v>0</v>
      </c>
      <c r="H28" s="169">
        <v>0</v>
      </c>
      <c r="I28" s="203">
        <v>0</v>
      </c>
      <c r="J28" s="60">
        <f t="shared" si="11"/>
        <v>1</v>
      </c>
      <c r="K28" s="61">
        <f t="shared" si="5"/>
        <v>50</v>
      </c>
      <c r="L28" s="193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1" s="3" customFormat="1" ht="17.100000000000001" customHeight="1">
      <c r="A29" s="141">
        <v>10</v>
      </c>
      <c r="B29" s="142" t="s">
        <v>59</v>
      </c>
      <c r="C29" s="55">
        <v>78</v>
      </c>
      <c r="D29" s="56">
        <v>4</v>
      </c>
      <c r="E29" s="57">
        <f t="shared" si="10"/>
        <v>5.1282051282051277</v>
      </c>
      <c r="F29" s="58">
        <v>2</v>
      </c>
      <c r="G29" s="57">
        <f t="shared" ref="G29:G31" si="12">F29/C29*100</f>
        <v>2.5641025641025639</v>
      </c>
      <c r="H29" s="125">
        <v>1</v>
      </c>
      <c r="I29" s="83">
        <f>H29/C29*100</f>
        <v>1.2820512820512819</v>
      </c>
      <c r="J29" s="60">
        <f t="shared" si="11"/>
        <v>7</v>
      </c>
      <c r="K29" s="61">
        <f t="shared" si="5"/>
        <v>8.9743589743589745</v>
      </c>
      <c r="L29" s="193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1" s="3" customFormat="1" ht="17.100000000000001" customHeight="1">
      <c r="A30" s="141">
        <v>11</v>
      </c>
      <c r="B30" s="142" t="s">
        <v>13</v>
      </c>
      <c r="C30" s="55">
        <v>72</v>
      </c>
      <c r="D30" s="56">
        <v>2</v>
      </c>
      <c r="E30" s="57">
        <f t="shared" si="10"/>
        <v>2.7777777777777777</v>
      </c>
      <c r="F30" s="58">
        <v>1</v>
      </c>
      <c r="G30" s="57">
        <f t="shared" si="12"/>
        <v>1.3888888888888888</v>
      </c>
      <c r="H30" s="169">
        <v>0</v>
      </c>
      <c r="I30" s="203">
        <v>0</v>
      </c>
      <c r="J30" s="60">
        <f t="shared" si="11"/>
        <v>3</v>
      </c>
      <c r="K30" s="61">
        <f t="shared" si="5"/>
        <v>4.1666666666666661</v>
      </c>
      <c r="L30" s="193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1" s="3" customFormat="1" ht="17.100000000000001" customHeight="1">
      <c r="A31" s="141">
        <v>12</v>
      </c>
      <c r="B31" s="142" t="s">
        <v>14</v>
      </c>
      <c r="C31" s="55">
        <v>62</v>
      </c>
      <c r="D31" s="56">
        <v>13</v>
      </c>
      <c r="E31" s="57">
        <f t="shared" si="10"/>
        <v>20.967741935483872</v>
      </c>
      <c r="F31" s="58">
        <v>23</v>
      </c>
      <c r="G31" s="57">
        <f t="shared" si="12"/>
        <v>37.096774193548384</v>
      </c>
      <c r="H31" s="125">
        <v>2</v>
      </c>
      <c r="I31" s="83">
        <f>H31/C31*100</f>
        <v>3.225806451612903</v>
      </c>
      <c r="J31" s="60">
        <f t="shared" si="11"/>
        <v>38</v>
      </c>
      <c r="K31" s="61">
        <f t="shared" si="5"/>
        <v>61.29032258064516</v>
      </c>
      <c r="L31" s="193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1" s="3" customFormat="1" ht="17.100000000000001" customHeight="1">
      <c r="A32" s="128">
        <v>13</v>
      </c>
      <c r="B32" s="129" t="s">
        <v>15</v>
      </c>
      <c r="C32" s="62"/>
      <c r="D32" s="63"/>
      <c r="E32" s="64"/>
      <c r="F32" s="65"/>
      <c r="G32" s="64"/>
      <c r="H32" s="127"/>
      <c r="I32" s="95"/>
      <c r="J32" s="66"/>
      <c r="K32" s="67"/>
      <c r="L32" s="193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s="3" customFormat="1" ht="17.100000000000001" customHeight="1">
      <c r="A33" s="110"/>
      <c r="B33" s="146" t="s">
        <v>46</v>
      </c>
      <c r="C33" s="219">
        <v>80</v>
      </c>
      <c r="D33" s="97">
        <v>3</v>
      </c>
      <c r="E33" s="88">
        <f t="shared" ref="E33:E49" si="13">D33/C33*100</f>
        <v>3.75</v>
      </c>
      <c r="F33" s="98">
        <v>1</v>
      </c>
      <c r="G33" s="88">
        <f t="shared" ref="G33:G43" si="14">F33/C33*100</f>
        <v>1.25</v>
      </c>
      <c r="H33" s="147">
        <v>1</v>
      </c>
      <c r="I33" s="99">
        <f>H33/C33*100</f>
        <v>1.25</v>
      </c>
      <c r="J33" s="100">
        <f t="shared" ref="J33:J49" si="15">SUM(D33,F33,H33)</f>
        <v>5</v>
      </c>
      <c r="K33" s="101">
        <f t="shared" ref="K33:K43" si="16">J33/C33*100</f>
        <v>6.25</v>
      </c>
      <c r="L33" s="193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s="3" customFormat="1" ht="17.100000000000001" customHeight="1">
      <c r="A34" s="110"/>
      <c r="B34" s="142" t="s">
        <v>47</v>
      </c>
      <c r="C34" s="55">
        <v>47</v>
      </c>
      <c r="D34" s="56">
        <v>4</v>
      </c>
      <c r="E34" s="57">
        <f t="shared" si="13"/>
        <v>8.5106382978723403</v>
      </c>
      <c r="F34" s="58">
        <v>3</v>
      </c>
      <c r="G34" s="57">
        <f t="shared" si="14"/>
        <v>6.3829787234042552</v>
      </c>
      <c r="H34" s="125">
        <v>2</v>
      </c>
      <c r="I34" s="59">
        <f t="shared" ref="I34:I38" si="17">H34/C34*100</f>
        <v>4.2553191489361701</v>
      </c>
      <c r="J34" s="100">
        <f t="shared" si="15"/>
        <v>9</v>
      </c>
      <c r="K34" s="61">
        <f t="shared" si="16"/>
        <v>19.148936170212767</v>
      </c>
      <c r="L34" s="193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3" customFormat="1" ht="17.100000000000001" customHeight="1">
      <c r="A35" s="110"/>
      <c r="B35" s="142" t="s">
        <v>48</v>
      </c>
      <c r="C35" s="55">
        <v>78</v>
      </c>
      <c r="D35" s="56">
        <v>9</v>
      </c>
      <c r="E35" s="57">
        <f t="shared" si="13"/>
        <v>11.538461538461538</v>
      </c>
      <c r="F35" s="58">
        <v>6</v>
      </c>
      <c r="G35" s="57">
        <f t="shared" si="14"/>
        <v>7.6923076923076925</v>
      </c>
      <c r="H35" s="125">
        <v>3</v>
      </c>
      <c r="I35" s="59">
        <f t="shared" si="17"/>
        <v>3.8461538461538463</v>
      </c>
      <c r="J35" s="100">
        <f t="shared" si="15"/>
        <v>18</v>
      </c>
      <c r="K35" s="61">
        <f t="shared" si="16"/>
        <v>23.076923076923077</v>
      </c>
      <c r="L35" s="193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3" customFormat="1" ht="17.100000000000001" customHeight="1">
      <c r="A36" s="110"/>
      <c r="B36" s="149" t="s">
        <v>49</v>
      </c>
      <c r="C36" s="92">
        <v>7</v>
      </c>
      <c r="D36" s="93">
        <v>1</v>
      </c>
      <c r="E36" s="86">
        <f t="shared" si="13"/>
        <v>14.285714285714285</v>
      </c>
      <c r="F36" s="94">
        <v>1</v>
      </c>
      <c r="G36" s="86">
        <f t="shared" si="14"/>
        <v>14.285714285714285</v>
      </c>
      <c r="H36" s="150">
        <v>2</v>
      </c>
      <c r="I36" s="161">
        <f t="shared" si="17"/>
        <v>28.571428571428569</v>
      </c>
      <c r="J36" s="103">
        <f t="shared" si="15"/>
        <v>4</v>
      </c>
      <c r="K36" s="102">
        <f t="shared" si="16"/>
        <v>57.142857142857139</v>
      </c>
      <c r="L36" s="193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3" customFormat="1" ht="17.100000000000001" customHeight="1">
      <c r="A37" s="148"/>
      <c r="B37" s="124" t="s">
        <v>57</v>
      </c>
      <c r="C37" s="220">
        <v>53</v>
      </c>
      <c r="D37" s="56">
        <v>3</v>
      </c>
      <c r="E37" s="57">
        <f t="shared" si="13"/>
        <v>5.6603773584905666</v>
      </c>
      <c r="F37" s="58">
        <v>11</v>
      </c>
      <c r="G37" s="57">
        <f t="shared" si="14"/>
        <v>20.754716981132077</v>
      </c>
      <c r="H37" s="125">
        <v>16</v>
      </c>
      <c r="I37" s="59">
        <f t="shared" si="17"/>
        <v>30.188679245283019</v>
      </c>
      <c r="J37" s="60">
        <f t="shared" si="15"/>
        <v>30</v>
      </c>
      <c r="K37" s="61">
        <f t="shared" si="16"/>
        <v>56.60377358490566</v>
      </c>
      <c r="L37" s="193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3" customFormat="1" ht="17.100000000000001" customHeight="1">
      <c r="A38" s="141">
        <v>14</v>
      </c>
      <c r="B38" s="142" t="s">
        <v>16</v>
      </c>
      <c r="C38" s="55">
        <v>85</v>
      </c>
      <c r="D38" s="56">
        <v>15</v>
      </c>
      <c r="E38" s="57">
        <f t="shared" si="13"/>
        <v>17.647058823529413</v>
      </c>
      <c r="F38" s="58">
        <v>5</v>
      </c>
      <c r="G38" s="57">
        <f t="shared" si="14"/>
        <v>5.8823529411764701</v>
      </c>
      <c r="H38" s="125">
        <v>1</v>
      </c>
      <c r="I38" s="59">
        <f t="shared" si="17"/>
        <v>1.1764705882352942</v>
      </c>
      <c r="J38" s="100">
        <f t="shared" si="15"/>
        <v>21</v>
      </c>
      <c r="K38" s="61">
        <f t="shared" si="16"/>
        <v>24.705882352941178</v>
      </c>
      <c r="L38" s="193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3" customFormat="1" ht="17.100000000000001" customHeight="1">
      <c r="A39" s="128">
        <v>15</v>
      </c>
      <c r="B39" s="129" t="s">
        <v>17</v>
      </c>
      <c r="C39" s="62"/>
      <c r="D39" s="63"/>
      <c r="E39" s="64"/>
      <c r="F39" s="65"/>
      <c r="G39" s="64"/>
      <c r="H39" s="214"/>
      <c r="I39" s="215"/>
      <c r="J39" s="66"/>
      <c r="K39" s="67"/>
      <c r="L39" s="193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s="3" customFormat="1" ht="17.100000000000001" customHeight="1">
      <c r="A40" s="110"/>
      <c r="B40" s="216" t="s">
        <v>69</v>
      </c>
      <c r="C40" s="96">
        <v>75</v>
      </c>
      <c r="D40" s="97">
        <v>5</v>
      </c>
      <c r="E40" s="88">
        <f t="shared" ref="E40" si="18">D40/C40*100</f>
        <v>6.666666666666667</v>
      </c>
      <c r="F40" s="98">
        <v>6</v>
      </c>
      <c r="G40" s="88">
        <f t="shared" ref="G40" si="19">F40/C40*100</f>
        <v>8</v>
      </c>
      <c r="H40" s="178">
        <v>0</v>
      </c>
      <c r="I40" s="213">
        <v>0</v>
      </c>
      <c r="J40" s="100">
        <f t="shared" ref="J40" si="20">SUM(D40,F40,H40)</f>
        <v>11</v>
      </c>
      <c r="K40" s="101">
        <f t="shared" ref="K40" si="21">J40/C40*100</f>
        <v>14.666666666666666</v>
      </c>
      <c r="L40" s="193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s="3" customFormat="1" ht="17.100000000000001" customHeight="1">
      <c r="A41" s="110"/>
      <c r="B41" s="216" t="s">
        <v>70</v>
      </c>
      <c r="C41" s="96">
        <v>49</v>
      </c>
      <c r="D41" s="97">
        <v>5</v>
      </c>
      <c r="E41" s="88">
        <f>D41/C41*100</f>
        <v>10.204081632653061</v>
      </c>
      <c r="F41" s="98">
        <v>3</v>
      </c>
      <c r="G41" s="88">
        <f>F41/C41*100</f>
        <v>6.1224489795918364</v>
      </c>
      <c r="H41" s="147">
        <v>1</v>
      </c>
      <c r="I41" s="99">
        <f>H41/C41*100</f>
        <v>2.0408163265306123</v>
      </c>
      <c r="J41" s="100">
        <f>SUM(D41,F41,H41)</f>
        <v>9</v>
      </c>
      <c r="K41" s="101">
        <f>J41/C41*100</f>
        <v>18.367346938775512</v>
      </c>
      <c r="L41" s="193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s="3" customFormat="1" ht="17.100000000000001" customHeight="1">
      <c r="A42" s="141">
        <v>16</v>
      </c>
      <c r="B42" s="142" t="s">
        <v>18</v>
      </c>
      <c r="C42" s="55">
        <v>66</v>
      </c>
      <c r="D42" s="56">
        <v>25</v>
      </c>
      <c r="E42" s="57">
        <f t="shared" si="13"/>
        <v>37.878787878787875</v>
      </c>
      <c r="F42" s="58">
        <v>12</v>
      </c>
      <c r="G42" s="57">
        <f t="shared" si="14"/>
        <v>18.181818181818183</v>
      </c>
      <c r="H42" s="125">
        <v>3</v>
      </c>
      <c r="I42" s="163">
        <f>H42/C42*100</f>
        <v>4.5454545454545459</v>
      </c>
      <c r="J42" s="60">
        <f t="shared" si="15"/>
        <v>40</v>
      </c>
      <c r="K42" s="61">
        <f t="shared" si="16"/>
        <v>60.606060606060609</v>
      </c>
      <c r="L42" s="193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s="3" customFormat="1" ht="17.100000000000001" customHeight="1">
      <c r="A43" s="141">
        <v>17</v>
      </c>
      <c r="B43" s="142" t="s">
        <v>19</v>
      </c>
      <c r="C43" s="55">
        <v>131</v>
      </c>
      <c r="D43" s="166">
        <v>0</v>
      </c>
      <c r="E43" s="167">
        <f t="shared" si="13"/>
        <v>0</v>
      </c>
      <c r="F43" s="168">
        <v>0</v>
      </c>
      <c r="G43" s="167">
        <f t="shared" si="14"/>
        <v>0</v>
      </c>
      <c r="H43" s="169">
        <v>0</v>
      </c>
      <c r="I43" s="210">
        <f>H43/C43*100</f>
        <v>0</v>
      </c>
      <c r="J43" s="211">
        <f t="shared" si="15"/>
        <v>0</v>
      </c>
      <c r="K43" s="212">
        <f t="shared" si="16"/>
        <v>0</v>
      </c>
      <c r="L43" s="193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3" customFormat="1" ht="17.100000000000001" customHeight="1">
      <c r="A44" s="141">
        <v>18</v>
      </c>
      <c r="B44" s="142" t="s">
        <v>20</v>
      </c>
      <c r="C44" s="55">
        <v>86</v>
      </c>
      <c r="D44" s="56">
        <v>3</v>
      </c>
      <c r="E44" s="57">
        <f t="shared" si="13"/>
        <v>3.4883720930232558</v>
      </c>
      <c r="F44" s="58">
        <v>1</v>
      </c>
      <c r="G44" s="57">
        <f t="shared" ref="G44:G49" si="22">F44/C44*100</f>
        <v>1.1627906976744187</v>
      </c>
      <c r="H44" s="125">
        <v>1</v>
      </c>
      <c r="I44" s="59">
        <f t="shared" ref="I44:I46" si="23">H44/C44*100</f>
        <v>1.1627906976744187</v>
      </c>
      <c r="J44" s="100">
        <f t="shared" si="15"/>
        <v>5</v>
      </c>
      <c r="K44" s="61">
        <f t="shared" ref="K44:K50" si="24">J44/C44*100</f>
        <v>5.8139534883720927</v>
      </c>
      <c r="L44" s="193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3" customFormat="1" ht="17.100000000000001" customHeight="1">
      <c r="A45" s="141">
        <v>19</v>
      </c>
      <c r="B45" s="142" t="s">
        <v>21</v>
      </c>
      <c r="C45" s="55">
        <v>66</v>
      </c>
      <c r="D45" s="56">
        <v>9</v>
      </c>
      <c r="E45" s="57">
        <f t="shared" si="13"/>
        <v>13.636363636363635</v>
      </c>
      <c r="F45" s="58">
        <v>3</v>
      </c>
      <c r="G45" s="57">
        <f t="shared" si="22"/>
        <v>4.5454545454545459</v>
      </c>
      <c r="H45" s="125">
        <v>2</v>
      </c>
      <c r="I45" s="83">
        <f t="shared" si="23"/>
        <v>3.0303030303030303</v>
      </c>
      <c r="J45" s="100">
        <f t="shared" si="15"/>
        <v>14</v>
      </c>
      <c r="K45" s="61">
        <f t="shared" si="24"/>
        <v>21.212121212121211</v>
      </c>
      <c r="L45" s="193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s="3" customFormat="1" ht="17.100000000000001" customHeight="1">
      <c r="A46" s="141">
        <v>20</v>
      </c>
      <c r="B46" s="142" t="s">
        <v>22</v>
      </c>
      <c r="C46" s="220">
        <v>88</v>
      </c>
      <c r="D46" s="56">
        <v>18</v>
      </c>
      <c r="E46" s="57">
        <f t="shared" si="13"/>
        <v>20.454545454545457</v>
      </c>
      <c r="F46" s="58">
        <v>11</v>
      </c>
      <c r="G46" s="57">
        <f t="shared" si="22"/>
        <v>12.5</v>
      </c>
      <c r="H46" s="125">
        <v>3</v>
      </c>
      <c r="I46" s="83">
        <f t="shared" si="23"/>
        <v>3.4090909090909087</v>
      </c>
      <c r="J46" s="100">
        <f t="shared" si="15"/>
        <v>32</v>
      </c>
      <c r="K46" s="61">
        <f t="shared" si="24"/>
        <v>36.363636363636367</v>
      </c>
      <c r="L46" s="193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s="3" customFormat="1" ht="17.100000000000001" customHeight="1">
      <c r="A47" s="148">
        <v>21</v>
      </c>
      <c r="B47" s="142" t="s">
        <v>23</v>
      </c>
      <c r="C47" s="55">
        <v>70</v>
      </c>
      <c r="D47" s="166">
        <v>0</v>
      </c>
      <c r="E47" s="167">
        <v>0</v>
      </c>
      <c r="F47" s="58">
        <v>1</v>
      </c>
      <c r="G47" s="57">
        <f>F47/C47*100</f>
        <v>1.4285714285714286</v>
      </c>
      <c r="H47" s="169">
        <v>0</v>
      </c>
      <c r="I47" s="203">
        <f>H47/C47*100</f>
        <v>0</v>
      </c>
      <c r="J47" s="100">
        <f>SUM(D47,F47,H47)</f>
        <v>1</v>
      </c>
      <c r="K47" s="61">
        <f>J47/C47*100</f>
        <v>1.4285714285714286</v>
      </c>
      <c r="L47" s="193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17.100000000000001" customHeight="1">
      <c r="A48" s="141">
        <v>22</v>
      </c>
      <c r="B48" s="142" t="s">
        <v>24</v>
      </c>
      <c r="C48" s="55">
        <v>63</v>
      </c>
      <c r="D48" s="56">
        <v>2</v>
      </c>
      <c r="E48" s="57">
        <f t="shared" si="13"/>
        <v>3.1746031746031744</v>
      </c>
      <c r="F48" s="58">
        <v>1</v>
      </c>
      <c r="G48" s="57">
        <f t="shared" si="22"/>
        <v>1.5873015873015872</v>
      </c>
      <c r="H48" s="169">
        <v>0</v>
      </c>
      <c r="I48" s="203">
        <f>H48/C48*100</f>
        <v>0</v>
      </c>
      <c r="J48" s="60">
        <f t="shared" si="15"/>
        <v>3</v>
      </c>
      <c r="K48" s="61">
        <f t="shared" si="24"/>
        <v>4.7619047619047619</v>
      </c>
      <c r="L48" s="193"/>
    </row>
    <row r="49" spans="1:255" ht="17.100000000000001" customHeight="1">
      <c r="A49" s="162">
        <v>23</v>
      </c>
      <c r="B49" s="149" t="s">
        <v>58</v>
      </c>
      <c r="C49" s="92">
        <v>45</v>
      </c>
      <c r="D49" s="93">
        <v>8</v>
      </c>
      <c r="E49" s="86">
        <f t="shared" si="13"/>
        <v>17.777777777777779</v>
      </c>
      <c r="F49" s="94">
        <v>3</v>
      </c>
      <c r="G49" s="86">
        <f t="shared" si="22"/>
        <v>6.666666666666667</v>
      </c>
      <c r="H49" s="169">
        <v>0</v>
      </c>
      <c r="I49" s="203">
        <f>H49/C49*100</f>
        <v>0</v>
      </c>
      <c r="J49" s="103">
        <f t="shared" si="15"/>
        <v>11</v>
      </c>
      <c r="K49" s="102">
        <f t="shared" si="24"/>
        <v>24.444444444444443</v>
      </c>
      <c r="L49" s="193"/>
    </row>
    <row r="50" spans="1:255" s="8" customFormat="1" ht="17.100000000000001" customHeight="1">
      <c r="A50" s="227" t="s">
        <v>26</v>
      </c>
      <c r="B50" s="226"/>
      <c r="C50" s="151">
        <f>SUM(C26:C49)</f>
        <v>1482</v>
      </c>
      <c r="D50" s="135">
        <f>SUM(D26:D49)</f>
        <v>175</v>
      </c>
      <c r="E50" s="136">
        <f>D50/C50*100</f>
        <v>11.808367071524966</v>
      </c>
      <c r="F50" s="137">
        <f>SUM(F26:F49)</f>
        <v>113</v>
      </c>
      <c r="G50" s="136">
        <f>F50/C50*100</f>
        <v>7.6248313090418351</v>
      </c>
      <c r="H50" s="137">
        <f>SUM(H26:H49)</f>
        <v>44</v>
      </c>
      <c r="I50" s="136">
        <f>H50/C50*100</f>
        <v>2.9689608636977058</v>
      </c>
      <c r="J50" s="138">
        <f>SUM(J26:J49)</f>
        <v>332</v>
      </c>
      <c r="K50" s="139">
        <f t="shared" si="24"/>
        <v>22.402159244264507</v>
      </c>
      <c r="L50" s="193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255" s="8" customFormat="1" ht="17.100000000000001" customHeight="1">
      <c r="A51" s="148">
        <v>24</v>
      </c>
      <c r="B51" s="146" t="s">
        <v>51</v>
      </c>
      <c r="C51" s="96">
        <v>48</v>
      </c>
      <c r="D51" s="181">
        <v>0</v>
      </c>
      <c r="E51" s="177">
        <v>0</v>
      </c>
      <c r="F51" s="176">
        <v>0</v>
      </c>
      <c r="G51" s="177">
        <v>0</v>
      </c>
      <c r="H51" s="178">
        <v>0</v>
      </c>
      <c r="I51" s="213">
        <v>0</v>
      </c>
      <c r="J51" s="181">
        <f t="shared" ref="J51:J53" si="25">SUM(D51,F51,H51)</f>
        <v>0</v>
      </c>
      <c r="K51" s="213">
        <v>0</v>
      </c>
      <c r="L51" s="193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255" s="3" customFormat="1" ht="17.100000000000001" customHeight="1">
      <c r="A52" s="110">
        <v>25</v>
      </c>
      <c r="B52" s="111" t="s">
        <v>27</v>
      </c>
      <c r="C52" s="221">
        <v>69</v>
      </c>
      <c r="D52" s="93">
        <v>7</v>
      </c>
      <c r="E52" s="86">
        <f t="shared" ref="E52:E53" si="26">D52/C52*100</f>
        <v>10.144927536231885</v>
      </c>
      <c r="F52" s="94">
        <v>4</v>
      </c>
      <c r="G52" s="86">
        <f t="shared" ref="G52:G54" si="27">F52/C52*100</f>
        <v>5.7971014492753623</v>
      </c>
      <c r="H52" s="150">
        <v>1</v>
      </c>
      <c r="I52" s="86">
        <f t="shared" ref="I52:I54" si="28">H52/C52*100</f>
        <v>1.4492753623188406</v>
      </c>
      <c r="J52" s="103">
        <f t="shared" si="25"/>
        <v>12</v>
      </c>
      <c r="K52" s="102">
        <f t="shared" ref="K52:K54" si="29">J52/C52*100</f>
        <v>17.391304347826086</v>
      </c>
      <c r="L52" s="193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255" s="3" customFormat="1" ht="17.100000000000001" customHeight="1">
      <c r="A53" s="141">
        <v>26</v>
      </c>
      <c r="B53" s="142" t="s">
        <v>28</v>
      </c>
      <c r="C53" s="220">
        <v>92</v>
      </c>
      <c r="D53" s="56">
        <v>1</v>
      </c>
      <c r="E53" s="104">
        <f t="shared" si="26"/>
        <v>1.0869565217391304</v>
      </c>
      <c r="F53" s="58">
        <v>3</v>
      </c>
      <c r="G53" s="57">
        <f t="shared" si="27"/>
        <v>3.2608695652173911</v>
      </c>
      <c r="H53" s="125">
        <v>2</v>
      </c>
      <c r="I53" s="83">
        <f t="shared" si="28"/>
        <v>2.1739130434782608</v>
      </c>
      <c r="J53" s="56">
        <f t="shared" si="25"/>
        <v>6</v>
      </c>
      <c r="K53" s="83">
        <f t="shared" si="29"/>
        <v>6.5217391304347823</v>
      </c>
      <c r="L53" s="193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255" s="3" customFormat="1" ht="17.100000000000001" customHeight="1">
      <c r="A54" s="225" t="s">
        <v>31</v>
      </c>
      <c r="B54" s="226"/>
      <c r="C54" s="134">
        <f>SUM(C51:C53)</f>
        <v>209</v>
      </c>
      <c r="D54" s="135">
        <f>SUM(D51:D53)</f>
        <v>8</v>
      </c>
      <c r="E54" s="136">
        <f>D54/C54*100</f>
        <v>3.8277511961722488</v>
      </c>
      <c r="F54" s="137">
        <f>SUM(F51:F53)</f>
        <v>7</v>
      </c>
      <c r="G54" s="136">
        <f t="shared" si="27"/>
        <v>3.3492822966507179</v>
      </c>
      <c r="H54" s="137">
        <f>SUM(H51:H53)</f>
        <v>3</v>
      </c>
      <c r="I54" s="139">
        <f t="shared" si="28"/>
        <v>1.4354066985645932</v>
      </c>
      <c r="J54" s="138">
        <f>SUM(J51:J53)</f>
        <v>18</v>
      </c>
      <c r="K54" s="139">
        <f t="shared" si="29"/>
        <v>8.6124401913875595</v>
      </c>
      <c r="L54" s="193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255" s="3" customFormat="1" ht="17.100000000000001" customHeight="1">
      <c r="A55" s="148">
        <v>27</v>
      </c>
      <c r="B55" s="146" t="s">
        <v>42</v>
      </c>
      <c r="C55" s="92">
        <v>48</v>
      </c>
      <c r="D55" s="204">
        <v>0</v>
      </c>
      <c r="E55" s="205">
        <v>0</v>
      </c>
      <c r="F55" s="206">
        <v>0</v>
      </c>
      <c r="G55" s="205">
        <v>0</v>
      </c>
      <c r="H55" s="207">
        <v>0</v>
      </c>
      <c r="I55" s="208">
        <v>0</v>
      </c>
      <c r="J55" s="204">
        <v>0</v>
      </c>
      <c r="K55" s="208">
        <v>0</v>
      </c>
      <c r="L55" s="193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255" s="3" customFormat="1" ht="17.100000000000001" customHeight="1">
      <c r="A56" s="225" t="s">
        <v>41</v>
      </c>
      <c r="B56" s="228"/>
      <c r="C56" s="134">
        <f>SUM(C55)</f>
        <v>48</v>
      </c>
      <c r="D56" s="209">
        <f>D55</f>
        <v>0</v>
      </c>
      <c r="E56" s="152">
        <f>E55</f>
        <v>0</v>
      </c>
      <c r="F56" s="137"/>
      <c r="G56" s="152"/>
      <c r="H56" s="137"/>
      <c r="I56" s="105"/>
      <c r="J56" s="153"/>
      <c r="K56" s="105"/>
      <c r="L56" s="193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255" s="4" customFormat="1" ht="17.100000000000001" customHeight="1" thickBot="1">
      <c r="A57" s="248" t="s">
        <v>29</v>
      </c>
      <c r="B57" s="249"/>
      <c r="C57" s="154">
        <f>SUM(C11,C21,C25,C50,C54,C56)</f>
        <v>2332</v>
      </c>
      <c r="D57" s="155">
        <f>SUM(D11,D21,D25,D50,D54,D56)</f>
        <v>266</v>
      </c>
      <c r="E57" s="136">
        <f>D57/C57*100</f>
        <v>11.406518010291595</v>
      </c>
      <c r="F57" s="156">
        <f>SUM(F11,F21,F25,F50,F54,F56)</f>
        <v>185</v>
      </c>
      <c r="G57" s="136">
        <f>F57/C57*100</f>
        <v>7.9331046312178382</v>
      </c>
      <c r="H57" s="156">
        <f>SUM(H11,H21,H25,H50,H54,H56)</f>
        <v>75</v>
      </c>
      <c r="I57" s="136">
        <f>H57/C57*100</f>
        <v>3.2161234991423671</v>
      </c>
      <c r="J57" s="155">
        <f>SUM(J11,J21,J25,J50,J54,J56)</f>
        <v>526</v>
      </c>
      <c r="K57" s="157">
        <f>J57/C57*100</f>
        <v>22.555746140651799</v>
      </c>
      <c r="L57" s="194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255" ht="19.5" customHeight="1" thickTop="1" thickBot="1">
      <c r="A58" s="224"/>
      <c r="B58" s="224"/>
      <c r="C58" s="34"/>
      <c r="D58" s="245" t="s">
        <v>32</v>
      </c>
      <c r="E58" s="246"/>
      <c r="F58" s="246"/>
      <c r="G58" s="246"/>
      <c r="H58" s="246"/>
      <c r="I58" s="247"/>
      <c r="J58" s="250">
        <v>2.86</v>
      </c>
      <c r="K58" s="251"/>
    </row>
    <row r="59" spans="1:255" ht="5.25" customHeight="1" thickTop="1">
      <c r="A59" s="17"/>
      <c r="B59" s="18"/>
      <c r="C59" s="19"/>
      <c r="D59" s="19"/>
      <c r="E59" s="19"/>
      <c r="F59" s="19"/>
      <c r="G59" s="19"/>
      <c r="H59" s="20"/>
      <c r="I59" s="19"/>
      <c r="J59" s="19"/>
      <c r="K59" s="19"/>
    </row>
    <row r="60" spans="1:255" s="48" customFormat="1" ht="18.75" customHeight="1">
      <c r="A60" s="21" t="s">
        <v>50</v>
      </c>
      <c r="B60" s="22"/>
      <c r="C60" s="23"/>
      <c r="D60" s="23"/>
      <c r="E60" s="23"/>
      <c r="F60" s="23"/>
      <c r="G60" s="23"/>
      <c r="H60" s="24"/>
      <c r="I60" s="23"/>
      <c r="J60" s="23"/>
      <c r="K60" s="23"/>
      <c r="L60" s="196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</row>
    <row r="61" spans="1:255" s="48" customFormat="1" ht="18.75" customHeight="1">
      <c r="A61" s="50"/>
      <c r="B61" s="50" t="s">
        <v>55</v>
      </c>
      <c r="C61" s="50"/>
      <c r="D61" s="50"/>
      <c r="E61" s="50"/>
      <c r="F61" s="50"/>
      <c r="G61" s="50"/>
      <c r="H61" s="50"/>
      <c r="I61" s="50"/>
      <c r="J61" s="50"/>
      <c r="K61" s="50"/>
      <c r="L61" s="197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</row>
    <row r="62" spans="1:255" s="48" customFormat="1" ht="18.75" customHeight="1">
      <c r="A62" s="51"/>
      <c r="B62" s="51" t="s">
        <v>62</v>
      </c>
      <c r="C62" s="51"/>
      <c r="D62" s="51"/>
      <c r="E62" s="51"/>
      <c r="F62" s="51"/>
      <c r="G62" s="51"/>
      <c r="H62" s="51"/>
      <c r="I62" s="51"/>
      <c r="J62" s="51"/>
      <c r="K62" s="51"/>
      <c r="L62" s="198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</row>
    <row r="63" spans="1:255" s="4" customFormat="1" ht="18.75" customHeight="1">
      <c r="A63" s="25"/>
      <c r="B63" s="51" t="s">
        <v>66</v>
      </c>
      <c r="C63" s="26"/>
      <c r="D63" s="27"/>
      <c r="E63" s="27"/>
      <c r="F63" s="27"/>
      <c r="G63" s="27"/>
      <c r="H63" s="27"/>
      <c r="I63" s="27"/>
      <c r="J63" s="27"/>
      <c r="K63" s="27"/>
      <c r="L63" s="199"/>
      <c r="M63" s="52"/>
      <c r="N63" s="5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</row>
    <row r="64" spans="1:255" s="4" customFormat="1" ht="18.75" customHeight="1">
      <c r="B64" s="25" t="s">
        <v>67</v>
      </c>
      <c r="C64" s="26"/>
      <c r="D64" s="27"/>
      <c r="E64" s="27"/>
      <c r="F64" s="27"/>
      <c r="G64" s="27"/>
      <c r="H64" s="27"/>
      <c r="I64" s="27"/>
      <c r="J64" s="27"/>
      <c r="K64" s="27"/>
      <c r="L64" s="199"/>
      <c r="M64" s="52"/>
      <c r="N64" s="5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s="4" customFormat="1" ht="18.75" customHeight="1">
      <c r="B65" s="25" t="s">
        <v>68</v>
      </c>
      <c r="C65" s="26"/>
      <c r="D65" s="27"/>
      <c r="E65" s="27"/>
      <c r="F65" s="27"/>
      <c r="G65" s="27"/>
      <c r="H65" s="27"/>
      <c r="I65" s="27"/>
      <c r="J65" s="27"/>
      <c r="K65" s="27"/>
      <c r="L65" s="199"/>
      <c r="M65" s="52"/>
      <c r="N65" s="5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s="38" customFormat="1">
      <c r="A66" s="158" t="s">
        <v>63</v>
      </c>
      <c r="B66" s="35"/>
      <c r="C66" s="36"/>
      <c r="D66" s="36"/>
      <c r="E66" s="31"/>
      <c r="F66" s="37"/>
      <c r="G66" s="165" t="s">
        <v>64</v>
      </c>
      <c r="H66" s="159"/>
      <c r="I66" s="30"/>
      <c r="L66" s="200"/>
    </row>
    <row r="67" spans="1:31" s="38" customFormat="1">
      <c r="A67" s="158"/>
      <c r="B67" s="35"/>
      <c r="C67" s="29"/>
      <c r="D67" s="160"/>
      <c r="E67" s="31"/>
      <c r="F67" s="37"/>
      <c r="G67" s="31"/>
      <c r="H67" s="30"/>
      <c r="I67" s="30"/>
      <c r="L67" s="200"/>
    </row>
    <row r="68" spans="1:31" s="38" customFormat="1">
      <c r="A68" s="28"/>
      <c r="B68" s="28"/>
      <c r="C68" s="28"/>
      <c r="D68" s="31"/>
      <c r="E68" s="28"/>
      <c r="F68" s="28"/>
      <c r="G68" s="28"/>
      <c r="H68" s="28"/>
      <c r="I68" s="28"/>
      <c r="J68" s="28"/>
      <c r="K68" s="28"/>
      <c r="L68" s="201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</row>
    <row r="69" spans="1:31" s="6" customFormat="1" ht="18" customHeight="1">
      <c r="A69" s="14"/>
      <c r="B69" s="14"/>
      <c r="C69" s="14"/>
      <c r="D69" s="32"/>
      <c r="E69" s="14"/>
      <c r="F69" s="14"/>
      <c r="G69" s="14"/>
      <c r="H69" s="14"/>
      <c r="I69" s="14"/>
      <c r="J69" s="14"/>
      <c r="K69" s="14"/>
      <c r="L69" s="202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</row>
    <row r="70" spans="1:31" ht="18" customHeight="1">
      <c r="A70" s="14"/>
      <c r="B70" s="14"/>
      <c r="C70" s="26"/>
      <c r="D70" s="32"/>
      <c r="E70" s="26"/>
      <c r="F70" s="26"/>
      <c r="G70" s="26"/>
      <c r="H70" s="26"/>
      <c r="I70" s="14"/>
      <c r="J70" s="14"/>
      <c r="K70" s="14"/>
    </row>
    <row r="71" spans="1:31" ht="18" customHeight="1">
      <c r="A71" s="14"/>
      <c r="B71" s="14"/>
      <c r="C71" s="32"/>
      <c r="D71" s="26"/>
      <c r="E71" s="33"/>
      <c r="F71" s="26"/>
      <c r="G71" s="26"/>
      <c r="H71" s="26"/>
      <c r="I71" s="14"/>
      <c r="J71" s="14"/>
      <c r="K71" s="14"/>
    </row>
    <row r="72" spans="1:31" ht="18" customHeight="1"/>
  </sheetData>
  <mergeCells count="18">
    <mergeCell ref="A57:B57"/>
    <mergeCell ref="J58:K58"/>
    <mergeCell ref="J8:K8"/>
    <mergeCell ref="A58:B58"/>
    <mergeCell ref="A54:B54"/>
    <mergeCell ref="A50:B50"/>
    <mergeCell ref="A56:B56"/>
    <mergeCell ref="A7:A9"/>
    <mergeCell ref="B7:B9"/>
    <mergeCell ref="C7:C9"/>
    <mergeCell ref="A11:B11"/>
    <mergeCell ref="D7:K7"/>
    <mergeCell ref="H8:I8"/>
    <mergeCell ref="D8:E8"/>
    <mergeCell ref="F8:G8"/>
    <mergeCell ref="D58:I58"/>
    <mergeCell ref="A21:B21"/>
    <mergeCell ref="A25:B25"/>
  </mergeCells>
  <phoneticPr fontId="4" type="noConversion"/>
  <printOptions horizontalCentered="1" gridLinesSet="0"/>
  <pageMargins left="0.55118110236220474" right="0.27559055118110237" top="0.51181102362204722" bottom="0.19685039370078741" header="0.23622047244094491" footer="7.874015748031496E-2"/>
  <pageSetup paperSize="9" scale="76" firstPageNumber="69" orientation="portrait" useFirstPageNumber="1" r:id="rId1"/>
  <headerFooter alignWithMargins="0">
    <oddHeader>&amp;R&amp;"TH SarabunPSK,Bold"ศบก. B-1.7-1</oddHeader>
    <oddFooter>&amp;L&amp;"Cordia New,Regular"&amp;9&amp;Z&amp;F\&amp;A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B-1.7-1</vt:lpstr>
      <vt:lpstr>'B-1.7-1'!Print_Area</vt:lpstr>
    </vt:vector>
  </TitlesOfParts>
  <Company>Suranaree University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admin</cp:lastModifiedBy>
  <cp:lastPrinted>2015-07-28T13:54:04Z</cp:lastPrinted>
  <dcterms:created xsi:type="dcterms:W3CDTF">2008-05-25T11:13:18Z</dcterms:created>
  <dcterms:modified xsi:type="dcterms:W3CDTF">2015-08-06T06:59:28Z</dcterms:modified>
</cp:coreProperties>
</file>